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7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<sst xmlns="http://schemas.openxmlformats.org/spreadsheetml/2006/main" count="133" uniqueCount="48">
  <si>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</si>
  <si>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</si>
  <si>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</si>
  <si>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</si>
  <si>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</si>
  <si>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</si>
  <si>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</si>
  <si>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</si>
  <si>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</si>
  <si>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</si>
  <si>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</si>
  <si>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</si>
  <si>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</si>
  <si>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</si>
  <si>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</si>
  <si>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</si>
  <si>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</si>
  <si>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</si>
  <si>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</si>
  <si>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</si>
  <si>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</si>
  <si>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</si>
  <si>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</si>
  <si>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</si>
  <si>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</si>
  <si>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</si>
  <si>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</si>
  <si>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</si>
  <si>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</si>
  <si>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</si>
  <si>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</si>
  <si>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</si>
  <si>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</si>
  <si>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</si>
  <si>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</si>
  <si>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</si>
  <si>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</si>
  <si>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</si>
  <si>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</si>
  <si>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</si>
  <si>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</si>
  <si>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</si>
  <si>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</si>
  <si>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</si>
  <si>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</si>
  <si>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Totals 2007</t>
  </si>
  <si>
    <t>CHIP &amp; GRIND</t>
  </si>
  <si>
    <t>UVDS CHIP &amp; GRIND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</si>
</sst>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2007%20TONS%20OF%20CURBS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1">
        <row r="87">
          <cell r="AB87">
            <v>393.95000000000005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1">
        <row r="32">
          <cell r="AW32">
            <v>0.06916029748578194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7"/>
      <sheetName val="FEB 07"/>
      <sheetName val="MARCH 07"/>
      <sheetName val="APRIL 07"/>
      <sheetName val="MAY 07"/>
      <sheetName val="JUNE 07"/>
      <sheetName val="JULY 07"/>
      <sheetName val="AUG 07"/>
      <sheetName val="SEPT 07"/>
      <sheetName val="OCT 07"/>
      <sheetName val="NOV 07"/>
      <sheetName val="DEC 07"/>
      <sheetName val="06 YR TOTALS"/>
      <sheetName val="06 TOTALS LESS TRASH"/>
      <sheetName val="Sheet1"/>
    </sheetNames>
    <sheetDataSet>
      <sheetData sheetId="0">
        <row r="4">
          <cell r="AY4">
            <v>0.15845960286636399</v>
          </cell>
        </row>
        <row r="6">
          <cell r="AY6">
            <v>0.0033696187298287842</v>
          </cell>
        </row>
        <row r="8">
          <cell r="AY8">
            <v>0.055139215579016465</v>
          </cell>
        </row>
        <row r="10">
          <cell r="AY10">
            <v>0.24015097642360922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0.009189869263169411</v>
          </cell>
        </row>
        <row r="18">
          <cell r="AY18">
            <v>0.017296646791751</v>
          </cell>
        </row>
        <row r="20">
          <cell r="AY20">
            <v>0.006684535856900608</v>
          </cell>
        </row>
        <row r="22">
          <cell r="AY22">
            <v>0.017395109676713528</v>
          </cell>
        </row>
        <row r="24">
          <cell r="AY24">
            <v>0.012089054209288333</v>
          </cell>
        </row>
        <row r="26">
          <cell r="AY26">
            <v>0.007111208358404902</v>
          </cell>
        </row>
        <row r="28">
          <cell r="AY28">
            <v>0</v>
          </cell>
        </row>
        <row r="31">
          <cell r="AY31">
            <v>0.18735298944259068</v>
          </cell>
        </row>
        <row r="32">
          <cell r="AY32">
            <v>0.07111208358404901</v>
          </cell>
        </row>
        <row r="33">
          <cell r="AY33">
            <v>0.06892401947377058</v>
          </cell>
        </row>
        <row r="35">
          <cell r="AY35">
            <v>0.006564192330835294</v>
          </cell>
        </row>
        <row r="37">
          <cell r="AX37">
            <v>127.2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-07"/>
      <sheetName val="MAY-07"/>
      <sheetName val="JUN-07"/>
      <sheetName val="JUL-07"/>
      <sheetName val="AUG-07"/>
      <sheetName val="SEPT-07"/>
      <sheetName val="OCT-07"/>
      <sheetName val="NOV-07"/>
      <sheetName val="DEC-07"/>
      <sheetName val="2006 YR TOTAL"/>
    </sheetNames>
    <sheetDataSet>
      <sheetData sheetId="0">
        <row r="81">
          <cell r="AE81">
            <v>343.62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hidden="1" customWidth="1"/>
    <col min="7" max="7" width="10.00390625" style="0" hidden="1" customWidth="1"/>
    <col min="8" max="8" width="9.28125" style="0" hidden="1" customWidth="1"/>
    <col min="9" max="10" width="9.421875" style="0" hidden="1" customWidth="1"/>
    <col min="11" max="12" width="9.140625" style="0" hidden="1" customWidth="1"/>
    <col min="13" max="13" width="9.28125" style="0" hidden="1" customWidth="1"/>
    <col min="14" max="14" width="10.140625" style="0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32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32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34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34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45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'[4]JAN-07'!$AE$81*'[3]JAN 07'!$AY4</f>
        <v>54.44988873694</v>
      </c>
      <c r="E5" s="17">
        <f>SUM(D5/D38)</f>
        <v>0.18407574505941413</v>
      </c>
      <c r="F5" s="68">
        <v>0</v>
      </c>
      <c r="G5" s="17" t="e">
        <f>SUM(F5/F38)</f>
        <v>#DIV/0!</v>
      </c>
      <c r="H5" s="68">
        <v>0</v>
      </c>
      <c r="I5" s="17" t="e">
        <f>SUM(H5/H38)</f>
        <v>#DIV/0!</v>
      </c>
      <c r="J5" s="68">
        <v>0</v>
      </c>
      <c r="K5" s="17" t="e">
        <f>SUM(J5/J38)</f>
        <v>#DIV/0!</v>
      </c>
      <c r="L5" s="68">
        <v>0</v>
      </c>
      <c r="M5" s="17" t="e">
        <f>SUM(L5/L38)</f>
        <v>#DIV/0!</v>
      </c>
      <c r="N5" s="68">
        <v>0</v>
      </c>
      <c r="O5" s="17" t="e">
        <f>SUM(N5/N38)</f>
        <v>#DIV/0!</v>
      </c>
      <c r="P5" s="12">
        <v>1</v>
      </c>
      <c r="Q5" s="5" t="s">
        <v>24</v>
      </c>
      <c r="R5" s="68">
        <v>0</v>
      </c>
      <c r="S5" s="17" t="e">
        <f>SUM(R5/R38)</f>
        <v>#DIV/0!</v>
      </c>
      <c r="T5" s="68">
        <v>0</v>
      </c>
      <c r="U5" s="17" t="e">
        <f>SUM(T5/T38)</f>
        <v>#DIV/0!</v>
      </c>
      <c r="V5" s="68">
        <v>0</v>
      </c>
      <c r="W5" s="17" t="e">
        <f>SUM(V5/V38)</f>
        <v>#DIV/0!</v>
      </c>
      <c r="X5" s="68">
        <v>0</v>
      </c>
      <c r="Y5" s="17" t="e">
        <f>SUM(X5/X38)</f>
        <v>#DIV/0!</v>
      </c>
      <c r="Z5" s="68">
        <v>0</v>
      </c>
      <c r="AA5" s="17" t="e">
        <f>SUM(Z5/Z38)</f>
        <v>#DIV/0!</v>
      </c>
      <c r="AB5" s="68">
        <v>0</v>
      </c>
      <c r="AC5" s="17" t="e">
        <f>SUM(AB5/AB38)</f>
        <v>#DIV/0!</v>
      </c>
      <c r="AD5" s="16">
        <f>SUM(D5+F5+H5+J5+L5+N5+R5+T5+V5+X5+Z5+AB5)</f>
        <v>54.44988873694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68">
        <v>0</v>
      </c>
      <c r="K6" s="35"/>
      <c r="L6" s="68">
        <v>0</v>
      </c>
      <c r="M6" s="17"/>
      <c r="N6" s="68">
        <v>0</v>
      </c>
      <c r="O6" s="17"/>
      <c r="P6" s="12"/>
      <c r="Q6" s="5"/>
      <c r="R6" s="68">
        <v>0</v>
      </c>
      <c r="S6" s="17"/>
      <c r="T6" s="68">
        <v>0</v>
      </c>
      <c r="U6" s="17"/>
      <c r="V6" s="68">
        <v>0</v>
      </c>
      <c r="W6" s="17"/>
      <c r="X6" s="68">
        <v>0</v>
      </c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'[4]JAN-07'!$AE$81*'[3]JAN 07'!$AY6</f>
        <v>1.1578683879437668</v>
      </c>
      <c r="E7" s="17">
        <f>SUM(D7/D38)</f>
        <v>0.003914341996568596</v>
      </c>
      <c r="F7" s="16">
        <v>0</v>
      </c>
      <c r="G7" s="17" t="e">
        <f>(F7/F38)</f>
        <v>#DIV/0!</v>
      </c>
      <c r="H7" s="16">
        <v>0</v>
      </c>
      <c r="I7" s="17" t="e">
        <f>SUM(H7/H38)</f>
        <v>#DIV/0!</v>
      </c>
      <c r="J7" s="68">
        <v>0</v>
      </c>
      <c r="K7" s="17" t="e">
        <f>SUM(J7/J38)</f>
        <v>#DIV/0!</v>
      </c>
      <c r="L7" s="68">
        <v>0</v>
      </c>
      <c r="M7" s="17" t="e">
        <f>SUM(L7/L38)</f>
        <v>#DIV/0!</v>
      </c>
      <c r="N7" s="68">
        <v>0</v>
      </c>
      <c r="O7" s="17" t="e">
        <f>SUM(N7/N38)</f>
        <v>#DIV/0!</v>
      </c>
      <c r="P7" s="12">
        <v>2</v>
      </c>
      <c r="Q7" s="5" t="s">
        <v>25</v>
      </c>
      <c r="R7" s="68">
        <v>0</v>
      </c>
      <c r="S7" s="17" t="e">
        <f>SUM(R7/R38)</f>
        <v>#DIV/0!</v>
      </c>
      <c r="T7" s="68">
        <v>0</v>
      </c>
      <c r="U7" s="17" t="e">
        <f>(T7/T38)</f>
        <v>#DIV/0!</v>
      </c>
      <c r="V7" s="68">
        <v>0</v>
      </c>
      <c r="W7" s="17" t="e">
        <f>(V7/V38)</f>
        <v>#DIV/0!</v>
      </c>
      <c r="X7" s="68">
        <v>0</v>
      </c>
      <c r="Y7" s="17" t="e">
        <f>SUM(X7/X38)</f>
        <v>#DIV/0!</v>
      </c>
      <c r="Z7" s="68">
        <v>0</v>
      </c>
      <c r="AA7" s="17" t="e">
        <f>SUM(Z7/Z38)</f>
        <v>#DIV/0!</v>
      </c>
      <c r="AB7" s="68">
        <v>0</v>
      </c>
      <c r="AC7" s="17" t="e">
        <f>SUM(AB7/AB38)</f>
        <v>#DIV/0!</v>
      </c>
      <c r="AD7" s="16">
        <f aca="true" t="shared" si="0" ref="AD7:AD40">SUM(D7+F7+H7+J7+L7+N7+R7+T7+V7+X7+Z7+AB7)</f>
        <v>1.1578683879437668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68">
        <v>0</v>
      </c>
      <c r="K8" s="17"/>
      <c r="L8" s="68">
        <v>0</v>
      </c>
      <c r="M8" s="17"/>
      <c r="N8" s="68">
        <v>0</v>
      </c>
      <c r="O8" s="17"/>
      <c r="P8" s="12"/>
      <c r="Q8" s="5"/>
      <c r="R8" s="68">
        <v>0</v>
      </c>
      <c r="S8" s="17"/>
      <c r="T8" s="68">
        <v>0</v>
      </c>
      <c r="U8" s="17"/>
      <c r="V8" s="68">
        <v>0</v>
      </c>
      <c r="W8" s="17"/>
      <c r="X8" s="68">
        <v>0</v>
      </c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'[4]JAN-07'!$AE$81*'[3]JAN 07'!$AY8</f>
        <v>18.946937257261638</v>
      </c>
      <c r="E9" s="17">
        <f>SUM(D9/D38)</f>
        <v>0.06405286903475885</v>
      </c>
      <c r="F9" s="16">
        <v>0</v>
      </c>
      <c r="G9" s="17" t="e">
        <f>SUM(F9/F38)</f>
        <v>#DIV/0!</v>
      </c>
      <c r="H9" s="16">
        <v>0</v>
      </c>
      <c r="I9" s="17" t="e">
        <f>SUM(H9/H38)</f>
        <v>#DIV/0!</v>
      </c>
      <c r="J9" s="68">
        <v>0</v>
      </c>
      <c r="K9" s="17" t="e">
        <f>SUM(J9/J38)</f>
        <v>#DIV/0!</v>
      </c>
      <c r="L9" s="68">
        <v>0</v>
      </c>
      <c r="M9" s="17" t="e">
        <f>SUM(L9/L38)</f>
        <v>#DIV/0!</v>
      </c>
      <c r="N9" s="68">
        <v>0</v>
      </c>
      <c r="O9" s="17" t="e">
        <f>SUM(N9/N38)</f>
        <v>#DIV/0!</v>
      </c>
      <c r="P9" s="12">
        <v>3</v>
      </c>
      <c r="Q9" s="5" t="s">
        <v>18</v>
      </c>
      <c r="R9" s="68">
        <v>0</v>
      </c>
      <c r="S9" s="17" t="e">
        <f>SUM(R9/R38)</f>
        <v>#DIV/0!</v>
      </c>
      <c r="T9" s="68">
        <v>0</v>
      </c>
      <c r="U9" s="17" t="e">
        <f>SUM(T9/T38)</f>
        <v>#DIV/0!</v>
      </c>
      <c r="V9" s="68">
        <v>0</v>
      </c>
      <c r="W9" s="17" t="e">
        <f>SUM(V9/V38)</f>
        <v>#DIV/0!</v>
      </c>
      <c r="X9" s="68">
        <v>0</v>
      </c>
      <c r="Y9" s="17" t="e">
        <f>SUM(X9/X38)</f>
        <v>#DIV/0!</v>
      </c>
      <c r="Z9" s="68">
        <v>0</v>
      </c>
      <c r="AA9" s="17" t="e">
        <f>SUM(Z9/Z38)</f>
        <v>#DIV/0!</v>
      </c>
      <c r="AB9" s="68">
        <v>0</v>
      </c>
      <c r="AC9" s="17" t="e">
        <f>SUM(AB9/AB38)</f>
        <v>#DIV/0!</v>
      </c>
      <c r="AD9" s="16">
        <f t="shared" si="0"/>
        <v>18.946937257261638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68">
        <v>0</v>
      </c>
      <c r="K10" s="17"/>
      <c r="L10" s="68">
        <v>0</v>
      </c>
      <c r="M10" s="17"/>
      <c r="N10" s="68">
        <v>0</v>
      </c>
      <c r="O10" s="17"/>
      <c r="P10" s="12"/>
      <c r="Q10" s="5"/>
      <c r="R10" s="68">
        <v>0</v>
      </c>
      <c r="S10" s="17"/>
      <c r="T10" s="68">
        <v>0</v>
      </c>
      <c r="U10" s="17"/>
      <c r="V10" s="68">
        <v>0</v>
      </c>
      <c r="W10" s="17"/>
      <c r="X10" s="68">
        <v>0</v>
      </c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'[4]JAN-07'!$AE$81*'[3]JAN 07'!$AY10</f>
        <v>82.5206785186806</v>
      </c>
      <c r="E11" s="17">
        <f>SUM(D11/D38)</f>
        <v>0.27897312067103003</v>
      </c>
      <c r="F11" s="16">
        <v>0</v>
      </c>
      <c r="G11" s="17" t="e">
        <f>SUM(F11/F38)</f>
        <v>#DIV/0!</v>
      </c>
      <c r="H11" s="16">
        <v>0</v>
      </c>
      <c r="I11" s="17" t="e">
        <f>SUM(H11/H38)</f>
        <v>#DIV/0!</v>
      </c>
      <c r="J11" s="68">
        <v>0</v>
      </c>
      <c r="K11" s="17" t="e">
        <f>SUM(J11/J38)</f>
        <v>#DIV/0!</v>
      </c>
      <c r="L11" s="68">
        <v>0</v>
      </c>
      <c r="M11" s="17" t="e">
        <f>SUM(L11/L38)</f>
        <v>#DIV/0!</v>
      </c>
      <c r="N11" s="68">
        <v>0</v>
      </c>
      <c r="O11" s="17" t="e">
        <f>SUM(N11/N38)</f>
        <v>#DIV/0!</v>
      </c>
      <c r="P11" s="12">
        <v>4</v>
      </c>
      <c r="Q11" s="5" t="s">
        <v>1</v>
      </c>
      <c r="R11" s="68">
        <v>0</v>
      </c>
      <c r="S11" s="17" t="e">
        <f>SUM(R11/R38)</f>
        <v>#DIV/0!</v>
      </c>
      <c r="T11" s="68">
        <v>0</v>
      </c>
      <c r="U11" s="17" t="e">
        <f>SUM(T11/T38)</f>
        <v>#DIV/0!</v>
      </c>
      <c r="V11" s="68">
        <v>0</v>
      </c>
      <c r="W11" s="17" t="e">
        <f>SUM(V11/V38)</f>
        <v>#DIV/0!</v>
      </c>
      <c r="X11" s="68">
        <v>0</v>
      </c>
      <c r="Y11" s="17" t="e">
        <f>SUM(X11/X38)</f>
        <v>#DIV/0!</v>
      </c>
      <c r="Z11" s="68">
        <v>0</v>
      </c>
      <c r="AA11" s="17" t="e">
        <f>SUM(Z11/Z38)</f>
        <v>#DIV/0!</v>
      </c>
      <c r="AB11" s="68">
        <v>0</v>
      </c>
      <c r="AC11" s="17" t="e">
        <f>SUM(AB11/AB38)</f>
        <v>#DIV/0!</v>
      </c>
      <c r="AD11" s="16">
        <f t="shared" si="0"/>
        <v>82.5206785186806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>
        <v>0</v>
      </c>
      <c r="I12" s="17"/>
      <c r="J12" s="68">
        <v>0</v>
      </c>
      <c r="K12" s="17"/>
      <c r="L12" s="68">
        <v>0</v>
      </c>
      <c r="M12" s="17"/>
      <c r="N12" s="68">
        <v>0</v>
      </c>
      <c r="O12" s="17"/>
      <c r="P12" s="12"/>
      <c r="Q12" s="5"/>
      <c r="R12" s="68">
        <v>0</v>
      </c>
      <c r="S12" s="17"/>
      <c r="T12" s="68">
        <v>0</v>
      </c>
      <c r="U12" s="17"/>
      <c r="V12" s="68">
        <v>0</v>
      </c>
      <c r="W12" s="17"/>
      <c r="X12" s="68">
        <v>0</v>
      </c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'[4]JAN-07'!$AE$81*'[3]JAN 07'!$AY12</f>
        <v>0</v>
      </c>
      <c r="E13" s="17">
        <f>SUM(D13/D38)</f>
        <v>0</v>
      </c>
      <c r="F13" s="16">
        <v>0</v>
      </c>
      <c r="G13" s="17" t="e">
        <f>SUM(F13/F38)</f>
        <v>#DIV/0!</v>
      </c>
      <c r="H13" s="16">
        <v>0</v>
      </c>
      <c r="I13" s="17" t="e">
        <f>SUM(H13/H38)</f>
        <v>#DIV/0!</v>
      </c>
      <c r="J13" s="68">
        <v>0</v>
      </c>
      <c r="K13" s="17" t="e">
        <f>SUM(J13/J38)</f>
        <v>#DIV/0!</v>
      </c>
      <c r="L13" s="68">
        <v>0</v>
      </c>
      <c r="M13" s="17" t="e">
        <f>SUM(L13/L38)</f>
        <v>#DIV/0!</v>
      </c>
      <c r="N13" s="68">
        <v>0</v>
      </c>
      <c r="O13" s="17" t="e">
        <f>SUM(N13/N38)</f>
        <v>#DIV/0!</v>
      </c>
      <c r="P13" s="12">
        <v>5</v>
      </c>
      <c r="Q13" s="5" t="s">
        <v>2</v>
      </c>
      <c r="R13" s="68">
        <v>0</v>
      </c>
      <c r="S13" s="17" t="e">
        <f>SUM(R13/R38)</f>
        <v>#DIV/0!</v>
      </c>
      <c r="T13" s="68">
        <v>0</v>
      </c>
      <c r="U13" s="17" t="e">
        <f>SUM(T13/T38)</f>
        <v>#DIV/0!</v>
      </c>
      <c r="V13" s="68">
        <v>0</v>
      </c>
      <c r="W13" s="17" t="e">
        <f>SUM(V13/V38)</f>
        <v>#DIV/0!</v>
      </c>
      <c r="X13" s="68">
        <v>0</v>
      </c>
      <c r="Y13" s="17" t="e">
        <f>SUM(X13/X38)</f>
        <v>#DIV/0!</v>
      </c>
      <c r="Z13" s="68">
        <v>0</v>
      </c>
      <c r="AA13" s="17" t="e">
        <f>SUM(Z13/Z38)</f>
        <v>#DIV/0!</v>
      </c>
      <c r="AB13" s="68">
        <v>0</v>
      </c>
      <c r="AC13" s="17" t="e">
        <f>SUM(AB13/AB38)</f>
        <v>#DIV/0!</v>
      </c>
      <c r="AD13" s="16">
        <f t="shared" si="0"/>
        <v>0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>
        <v>0</v>
      </c>
      <c r="I14" s="17"/>
      <c r="J14" s="68">
        <v>0</v>
      </c>
      <c r="K14" s="17"/>
      <c r="L14" s="68">
        <v>0</v>
      </c>
      <c r="M14" s="17"/>
      <c r="N14" s="68">
        <v>0</v>
      </c>
      <c r="O14" s="17"/>
      <c r="P14" s="12"/>
      <c r="Q14" s="5"/>
      <c r="R14" s="68">
        <v>0</v>
      </c>
      <c r="S14" s="17"/>
      <c r="T14" s="68">
        <v>0</v>
      </c>
      <c r="U14" s="17"/>
      <c r="V14" s="68">
        <v>0</v>
      </c>
      <c r="W14" s="17"/>
      <c r="X14" s="68">
        <v>0</v>
      </c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'[4]JAN-07'!$AE$81*'[3]JAN 07'!$AY14</f>
        <v>0</v>
      </c>
      <c r="E15" s="17">
        <f>SUM(D15/D38)</f>
        <v>0</v>
      </c>
      <c r="F15" s="16">
        <v>0</v>
      </c>
      <c r="G15" s="17" t="e">
        <f>SUM(F15/F38)</f>
        <v>#DIV/0!</v>
      </c>
      <c r="H15" s="16">
        <v>0</v>
      </c>
      <c r="I15" s="17" t="e">
        <f>SUM(H15/H38)</f>
        <v>#DIV/0!</v>
      </c>
      <c r="J15" s="68">
        <v>0</v>
      </c>
      <c r="K15" s="17" t="e">
        <f>SUM(J15/J38)</f>
        <v>#DIV/0!</v>
      </c>
      <c r="L15" s="68">
        <v>0</v>
      </c>
      <c r="M15" s="17" t="e">
        <f>SUM(L15/L38)</f>
        <v>#DIV/0!</v>
      </c>
      <c r="N15" s="68">
        <v>0</v>
      </c>
      <c r="O15" s="17" t="e">
        <f>SUM(N15/N38)</f>
        <v>#DIV/0!</v>
      </c>
      <c r="P15" s="12">
        <v>6</v>
      </c>
      <c r="Q15" s="5" t="s">
        <v>3</v>
      </c>
      <c r="R15" s="68">
        <v>0</v>
      </c>
      <c r="S15" s="17" t="e">
        <f>SUM(R15/R38)</f>
        <v>#DIV/0!</v>
      </c>
      <c r="T15" s="68">
        <v>0</v>
      </c>
      <c r="U15" s="17" t="e">
        <f>SUM(T15/T38)</f>
        <v>#DIV/0!</v>
      </c>
      <c r="V15" s="68">
        <v>0</v>
      </c>
      <c r="W15" s="17" t="e">
        <f>SUM(V15/V38)</f>
        <v>#DIV/0!</v>
      </c>
      <c r="X15" s="68">
        <v>0</v>
      </c>
      <c r="Y15" s="17" t="e">
        <f>SUM(X15/X38)</f>
        <v>#DIV/0!</v>
      </c>
      <c r="Z15" s="68">
        <v>0</v>
      </c>
      <c r="AA15" s="17" t="e">
        <f>SUM(Z15/Z38)</f>
        <v>#DIV/0!</v>
      </c>
      <c r="AB15" s="68">
        <v>0</v>
      </c>
      <c r="AC15" s="17" t="e">
        <f>SUM(AB15/AB38)</f>
        <v>#DIV/0!</v>
      </c>
      <c r="AD15" s="16">
        <f t="shared" si="0"/>
        <v>0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>
        <v>0</v>
      </c>
      <c r="I16" s="17"/>
      <c r="J16" s="68">
        <v>0</v>
      </c>
      <c r="K16" s="17"/>
      <c r="L16" s="68">
        <v>0</v>
      </c>
      <c r="M16" s="17"/>
      <c r="N16" s="68">
        <v>0</v>
      </c>
      <c r="O16" s="17"/>
      <c r="P16" s="12"/>
      <c r="Q16" s="5"/>
      <c r="R16" s="68">
        <v>0</v>
      </c>
      <c r="S16" s="17"/>
      <c r="T16" s="68">
        <v>0</v>
      </c>
      <c r="U16" s="17"/>
      <c r="V16" s="68">
        <v>0</v>
      </c>
      <c r="W16" s="17"/>
      <c r="X16" s="68">
        <v>0</v>
      </c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'[4]JAN-07'!$AE$81*'[3]JAN 07'!$AY16</f>
        <v>3.157822876210273</v>
      </c>
      <c r="E17" s="17">
        <f>SUM(D17/D38)</f>
        <v>0.010675478172459807</v>
      </c>
      <c r="F17" s="16">
        <v>0</v>
      </c>
      <c r="G17" s="17" t="e">
        <f>SUM(F17/F38)</f>
        <v>#DIV/0!</v>
      </c>
      <c r="H17" s="16">
        <v>0</v>
      </c>
      <c r="I17" s="17" t="e">
        <f>SUM(H17/H38)</f>
        <v>#DIV/0!</v>
      </c>
      <c r="J17" s="68">
        <v>0</v>
      </c>
      <c r="K17" s="17" t="e">
        <f>SUM(J17/J38)</f>
        <v>#DIV/0!</v>
      </c>
      <c r="L17" s="68">
        <v>0</v>
      </c>
      <c r="M17" s="17" t="e">
        <f>SUM(L17/L38)</f>
        <v>#DIV/0!</v>
      </c>
      <c r="N17" s="68">
        <v>0</v>
      </c>
      <c r="O17" s="17" t="e">
        <f>SUM(N17/N38)</f>
        <v>#DIV/0!</v>
      </c>
      <c r="P17" s="12">
        <v>7</v>
      </c>
      <c r="Q17" s="5" t="s">
        <v>4</v>
      </c>
      <c r="R17" s="68">
        <v>0</v>
      </c>
      <c r="S17" s="17" t="e">
        <f>SUM(R17/R38)</f>
        <v>#DIV/0!</v>
      </c>
      <c r="T17" s="68">
        <v>0</v>
      </c>
      <c r="U17" s="17" t="e">
        <f>SUM(T17/T38)</f>
        <v>#DIV/0!</v>
      </c>
      <c r="V17" s="68">
        <v>0</v>
      </c>
      <c r="W17" s="17" t="e">
        <f>SUM(V17/V38)</f>
        <v>#DIV/0!</v>
      </c>
      <c r="X17" s="68">
        <v>0</v>
      </c>
      <c r="Y17" s="17" t="e">
        <f>SUM(X17/X38)</f>
        <v>#DIV/0!</v>
      </c>
      <c r="Z17" s="68">
        <v>0</v>
      </c>
      <c r="AA17" s="17" t="e">
        <f>SUM(Z17/Z38)</f>
        <v>#DIV/0!</v>
      </c>
      <c r="AB17" s="68">
        <v>0</v>
      </c>
      <c r="AC17" s="17" t="e">
        <f>SUM(AB17/AB38)</f>
        <v>#DIV/0!</v>
      </c>
      <c r="AD17" s="16">
        <f t="shared" si="0"/>
        <v>3.157822876210273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>
        <v>0</v>
      </c>
      <c r="I18" s="17"/>
      <c r="J18" s="68">
        <v>0</v>
      </c>
      <c r="K18" s="17"/>
      <c r="L18" s="68">
        <v>0</v>
      </c>
      <c r="M18" s="17"/>
      <c r="N18" s="68">
        <v>0</v>
      </c>
      <c r="O18" s="17"/>
      <c r="P18" s="12"/>
      <c r="Q18" s="5"/>
      <c r="R18" s="68">
        <v>0</v>
      </c>
      <c r="S18" s="17"/>
      <c r="T18" s="68">
        <v>0</v>
      </c>
      <c r="U18" s="17"/>
      <c r="V18" s="68">
        <v>0</v>
      </c>
      <c r="W18" s="17"/>
      <c r="X18" s="68">
        <v>0</v>
      </c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'[4]JAN-07'!$AE$81*'[3]JAN 07'!$AY18</f>
        <v>5.943473770581479</v>
      </c>
      <c r="E19" s="17">
        <f>SUM(D19/D38)</f>
        <v>0.02009277498887971</v>
      </c>
      <c r="F19" s="16">
        <v>0</v>
      </c>
      <c r="G19" s="17" t="e">
        <f>SUM(F19/F38)</f>
        <v>#DIV/0!</v>
      </c>
      <c r="H19" s="16">
        <v>0</v>
      </c>
      <c r="I19" s="17" t="e">
        <f>SUM(H19/H38)</f>
        <v>#DIV/0!</v>
      </c>
      <c r="J19" s="68">
        <v>0</v>
      </c>
      <c r="K19" s="17" t="e">
        <f>SUM(J19/J38)</f>
        <v>#DIV/0!</v>
      </c>
      <c r="L19" s="68">
        <v>0</v>
      </c>
      <c r="M19" s="17" t="e">
        <f>SUM(L19/L38)</f>
        <v>#DIV/0!</v>
      </c>
      <c r="N19" s="68">
        <v>0</v>
      </c>
      <c r="O19" s="17" t="e">
        <f>SUM(N19/N38)</f>
        <v>#DIV/0!</v>
      </c>
      <c r="P19" s="12">
        <v>8</v>
      </c>
      <c r="Q19" s="5" t="s">
        <v>5</v>
      </c>
      <c r="R19" s="68">
        <v>0</v>
      </c>
      <c r="S19" s="17" t="e">
        <f>SUM(R19/R38)</f>
        <v>#DIV/0!</v>
      </c>
      <c r="T19" s="68">
        <v>0</v>
      </c>
      <c r="U19" s="17" t="e">
        <f>SUM(T19/T38)</f>
        <v>#DIV/0!</v>
      </c>
      <c r="V19" s="68">
        <v>0</v>
      </c>
      <c r="W19" s="17" t="e">
        <f>SUM(V19/V38)</f>
        <v>#DIV/0!</v>
      </c>
      <c r="X19" s="68">
        <v>0</v>
      </c>
      <c r="Y19" s="17" t="e">
        <f>SUM(X19/X38)</f>
        <v>#DIV/0!</v>
      </c>
      <c r="Z19" s="68">
        <v>0</v>
      </c>
      <c r="AA19" s="17" t="e">
        <f>SUM(Z19/Z38)</f>
        <v>#DIV/0!</v>
      </c>
      <c r="AB19" s="68">
        <v>0</v>
      </c>
      <c r="AC19" s="17" t="e">
        <f>SUM(AB19/AB38)</f>
        <v>#DIV/0!</v>
      </c>
      <c r="AD19" s="16">
        <f t="shared" si="0"/>
        <v>5.943473770581479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>
        <v>0</v>
      </c>
      <c r="I20" s="17"/>
      <c r="J20" s="68">
        <v>0</v>
      </c>
      <c r="K20" s="17"/>
      <c r="L20" s="68">
        <v>0</v>
      </c>
      <c r="M20" s="17"/>
      <c r="N20" s="68">
        <v>0</v>
      </c>
      <c r="O20" s="17"/>
      <c r="P20" s="12"/>
      <c r="Q20" s="5"/>
      <c r="R20" s="68">
        <v>0</v>
      </c>
      <c r="S20" s="17"/>
      <c r="T20" s="68">
        <v>0</v>
      </c>
      <c r="U20" s="17"/>
      <c r="V20" s="68">
        <v>0</v>
      </c>
      <c r="W20" s="17"/>
      <c r="X20" s="68">
        <v>0</v>
      </c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'[4]JAN-07'!$AE$81*'[3]JAN 07'!$AY20</f>
        <v>2.2969402111481867</v>
      </c>
      <c r="E21" s="17">
        <f>SUM(D21/D38)</f>
        <v>0.007765139480205884</v>
      </c>
      <c r="F21" s="16">
        <v>0</v>
      </c>
      <c r="G21" s="17" t="e">
        <f>SUM(F21/F38)</f>
        <v>#DIV/0!</v>
      </c>
      <c r="H21" s="16">
        <v>0</v>
      </c>
      <c r="I21" s="17" t="e">
        <f>SUM(H21/H38)</f>
        <v>#DIV/0!</v>
      </c>
      <c r="J21" s="68">
        <v>0</v>
      </c>
      <c r="K21" s="17" t="e">
        <f>SUM(J21/J38)</f>
        <v>#DIV/0!</v>
      </c>
      <c r="L21" s="68">
        <v>0</v>
      </c>
      <c r="M21" s="17" t="e">
        <f>SUM(L21/L38)</f>
        <v>#DIV/0!</v>
      </c>
      <c r="N21" s="68">
        <v>0</v>
      </c>
      <c r="O21" s="17" t="e">
        <f>SUM(N21/N38)</f>
        <v>#DIV/0!</v>
      </c>
      <c r="P21" s="12">
        <v>9</v>
      </c>
      <c r="Q21" s="5" t="s">
        <v>6</v>
      </c>
      <c r="R21" s="68">
        <v>0</v>
      </c>
      <c r="S21" s="17" t="e">
        <f>SUM(R21/R38)</f>
        <v>#DIV/0!</v>
      </c>
      <c r="T21" s="68">
        <v>0</v>
      </c>
      <c r="U21" s="17" t="e">
        <f>SUM(T21/T38)</f>
        <v>#DIV/0!</v>
      </c>
      <c r="V21" s="68">
        <v>0</v>
      </c>
      <c r="W21" s="17" t="e">
        <f>SUM(V21/V38)</f>
        <v>#DIV/0!</v>
      </c>
      <c r="X21" s="68">
        <v>0</v>
      </c>
      <c r="Y21" s="17" t="e">
        <f>SUM(X21/X38)</f>
        <v>#DIV/0!</v>
      </c>
      <c r="Z21" s="68">
        <v>0</v>
      </c>
      <c r="AA21" s="17" t="e">
        <f>SUM(Z21/Z38)</f>
        <v>#DIV/0!</v>
      </c>
      <c r="AB21" s="68">
        <v>0</v>
      </c>
      <c r="AC21" s="17" t="e">
        <f>SUM(AB21/AB38)</f>
        <v>#DIV/0!</v>
      </c>
      <c r="AD21" s="16">
        <f t="shared" si="0"/>
        <v>2.2969402111481867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68">
        <v>0</v>
      </c>
      <c r="K22" s="17"/>
      <c r="L22" s="68">
        <v>0</v>
      </c>
      <c r="M22" s="17"/>
      <c r="N22" s="68">
        <v>0</v>
      </c>
      <c r="O22" s="17"/>
      <c r="P22" s="12"/>
      <c r="Q22" s="5"/>
      <c r="R22" s="68">
        <v>0</v>
      </c>
      <c r="S22" s="17"/>
      <c r="T22" s="68">
        <v>0</v>
      </c>
      <c r="U22" s="17"/>
      <c r="V22" s="68">
        <v>0</v>
      </c>
      <c r="W22" s="17"/>
      <c r="X22" s="68">
        <v>0</v>
      </c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'[4]JAN-07'!$AE$81*'[3]JAN 07'!$AY22</f>
        <v>5.9773075871123025</v>
      </c>
      <c r="E23" s="17">
        <f>SUM(D23/D38)</f>
        <v>0.020207155112156063</v>
      </c>
      <c r="F23" s="16">
        <v>0</v>
      </c>
      <c r="G23" s="17" t="e">
        <f>SUM(F23/F38)</f>
        <v>#DIV/0!</v>
      </c>
      <c r="H23" s="16">
        <v>0</v>
      </c>
      <c r="I23" s="17" t="e">
        <f>SUM(H23/H38)</f>
        <v>#DIV/0!</v>
      </c>
      <c r="J23" s="68">
        <v>0</v>
      </c>
      <c r="K23" s="17" t="e">
        <f>SUM(J23/J38)</f>
        <v>#DIV/0!</v>
      </c>
      <c r="L23" s="68">
        <v>0</v>
      </c>
      <c r="M23" s="17" t="e">
        <f>SUM(L23/L38)</f>
        <v>#DIV/0!</v>
      </c>
      <c r="N23" s="68">
        <v>0</v>
      </c>
      <c r="O23" s="17" t="e">
        <f>SUM(N23/N38)</f>
        <v>#DIV/0!</v>
      </c>
      <c r="P23" s="12">
        <v>10</v>
      </c>
      <c r="Q23" s="5" t="s">
        <v>7</v>
      </c>
      <c r="R23" s="68">
        <v>0</v>
      </c>
      <c r="S23" s="17" t="e">
        <f>SUM(R23/R38)</f>
        <v>#DIV/0!</v>
      </c>
      <c r="T23" s="68">
        <v>0</v>
      </c>
      <c r="U23" s="17" t="e">
        <f>SUM(T23/T38)</f>
        <v>#DIV/0!</v>
      </c>
      <c r="V23" s="68">
        <v>0</v>
      </c>
      <c r="W23" s="17" t="e">
        <f>SUM(V23/V38)</f>
        <v>#DIV/0!</v>
      </c>
      <c r="X23" s="68">
        <v>0</v>
      </c>
      <c r="Y23" s="17" t="e">
        <f>SUM(X23/X38)</f>
        <v>#DIV/0!</v>
      </c>
      <c r="Z23" s="68">
        <v>0</v>
      </c>
      <c r="AA23" s="17" t="e">
        <f>SUM(Z23/Z38)</f>
        <v>#DIV/0!</v>
      </c>
      <c r="AB23" s="68">
        <v>0</v>
      </c>
      <c r="AC23" s="17" t="e">
        <f>SUM(AB23/AB38)</f>
        <v>#DIV/0!</v>
      </c>
      <c r="AD23" s="16">
        <f t="shared" si="0"/>
        <v>5.9773075871123025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>
        <v>0</v>
      </c>
      <c r="I24" s="17"/>
      <c r="J24" s="68">
        <v>0</v>
      </c>
      <c r="K24" s="17"/>
      <c r="L24" s="68">
        <v>0</v>
      </c>
      <c r="M24" s="17"/>
      <c r="N24" s="68">
        <v>0</v>
      </c>
      <c r="O24" s="17"/>
      <c r="P24" s="12"/>
      <c r="Q24" s="5"/>
      <c r="R24" s="68">
        <v>0</v>
      </c>
      <c r="S24" s="17"/>
      <c r="T24" s="68">
        <v>0</v>
      </c>
      <c r="U24" s="17"/>
      <c r="V24" s="68">
        <v>0</v>
      </c>
      <c r="W24" s="17"/>
      <c r="X24" s="68">
        <v>0</v>
      </c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'[4]JAN-07'!$AE$81*'[3]JAN 07'!$AY24</f>
        <v>4.154040807395657</v>
      </c>
      <c r="E25" s="17">
        <f>SUM(D25/D38)</f>
        <v>0.014043337357819152</v>
      </c>
      <c r="F25" s="16">
        <v>0</v>
      </c>
      <c r="G25" s="17" t="e">
        <f>SUM(F25/F38)</f>
        <v>#DIV/0!</v>
      </c>
      <c r="H25" s="16">
        <v>0</v>
      </c>
      <c r="I25" s="17" t="e">
        <f>SUM(H25/H38)</f>
        <v>#DIV/0!</v>
      </c>
      <c r="J25" s="68">
        <v>0</v>
      </c>
      <c r="K25" s="17" t="e">
        <f>SUM(J25/J38)</f>
        <v>#DIV/0!</v>
      </c>
      <c r="L25" s="68">
        <v>0</v>
      </c>
      <c r="M25" s="17" t="e">
        <f>SUM(L25/L38)</f>
        <v>#DIV/0!</v>
      </c>
      <c r="N25" s="68">
        <v>0</v>
      </c>
      <c r="O25" s="17" t="e">
        <f>SUM(N25/N38)</f>
        <v>#DIV/0!</v>
      </c>
      <c r="P25" s="12">
        <v>11</v>
      </c>
      <c r="Q25" s="5" t="s">
        <v>8</v>
      </c>
      <c r="R25" s="68">
        <v>0</v>
      </c>
      <c r="S25" s="17" t="e">
        <f>SUM(R25/R38)</f>
        <v>#DIV/0!</v>
      </c>
      <c r="T25" s="68">
        <v>0</v>
      </c>
      <c r="U25" s="17" t="e">
        <f>SUM(T25/T38)</f>
        <v>#DIV/0!</v>
      </c>
      <c r="V25" s="68">
        <v>0</v>
      </c>
      <c r="W25" s="17" t="e">
        <f>SUM(V25/V38)</f>
        <v>#DIV/0!</v>
      </c>
      <c r="X25" s="68">
        <v>0</v>
      </c>
      <c r="Y25" s="17" t="e">
        <f>SUM(X25/X38)</f>
        <v>#DIV/0!</v>
      </c>
      <c r="Z25" s="68">
        <v>0</v>
      </c>
      <c r="AA25" s="17" t="e">
        <f>SUM(Z25/Z38)</f>
        <v>#DIV/0!</v>
      </c>
      <c r="AB25" s="68">
        <v>0</v>
      </c>
      <c r="AC25" s="17" t="e">
        <f>SUM(AB25/AB38)</f>
        <v>#DIV/0!</v>
      </c>
      <c r="AD25" s="16">
        <f t="shared" si="0"/>
        <v>4.154040807395657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>
        <v>0</v>
      </c>
      <c r="I26" s="17"/>
      <c r="J26" s="68">
        <v>0</v>
      </c>
      <c r="K26" s="17"/>
      <c r="L26" s="68">
        <v>0</v>
      </c>
      <c r="M26" s="17"/>
      <c r="N26" s="68">
        <v>0</v>
      </c>
      <c r="O26" s="17"/>
      <c r="P26" s="12"/>
      <c r="Q26" s="5"/>
      <c r="R26" s="68">
        <v>0</v>
      </c>
      <c r="S26" s="17"/>
      <c r="T26" s="68">
        <v>0</v>
      </c>
      <c r="U26" s="17"/>
      <c r="V26" s="68">
        <v>0</v>
      </c>
      <c r="W26" s="17"/>
      <c r="X26" s="68">
        <v>0</v>
      </c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'[4]JAN-07'!$AE$81*'[3]JAN 07'!$AY26</f>
        <v>2.4435534161150927</v>
      </c>
      <c r="E27" s="17">
        <f>SUM(D27/D38)</f>
        <v>0.00826078668107009</v>
      </c>
      <c r="F27" s="16">
        <v>0</v>
      </c>
      <c r="G27" s="17" t="e">
        <f>SUM(F27/F38)</f>
        <v>#DIV/0!</v>
      </c>
      <c r="H27" s="16">
        <v>0</v>
      </c>
      <c r="I27" s="17" t="e">
        <f>SUM(H27/H38)</f>
        <v>#DIV/0!</v>
      </c>
      <c r="J27" s="68">
        <v>0</v>
      </c>
      <c r="K27" s="17" t="e">
        <f>SUM(J27/J38)</f>
        <v>#DIV/0!</v>
      </c>
      <c r="L27" s="68">
        <v>0</v>
      </c>
      <c r="M27" s="17" t="e">
        <f>SUM(L27/L38)</f>
        <v>#DIV/0!</v>
      </c>
      <c r="N27" s="68">
        <v>0</v>
      </c>
      <c r="O27" s="17" t="e">
        <f>SUM(N27/N38)</f>
        <v>#DIV/0!</v>
      </c>
      <c r="P27" s="12">
        <v>12</v>
      </c>
      <c r="Q27" s="5" t="s">
        <v>9</v>
      </c>
      <c r="R27" s="68">
        <v>0</v>
      </c>
      <c r="S27" s="17" t="e">
        <f>SUM(R27/R38)</f>
        <v>#DIV/0!</v>
      </c>
      <c r="T27" s="68">
        <v>0</v>
      </c>
      <c r="U27" s="17" t="e">
        <f>SUM(T27/T38)</f>
        <v>#DIV/0!</v>
      </c>
      <c r="V27" s="68">
        <v>0</v>
      </c>
      <c r="W27" s="17" t="e">
        <f>SUM(V27/V38)</f>
        <v>#DIV/0!</v>
      </c>
      <c r="X27" s="68">
        <v>0</v>
      </c>
      <c r="Y27" s="17" t="e">
        <f>SUM(X27/X38)</f>
        <v>#DIV/0!</v>
      </c>
      <c r="Z27" s="68">
        <v>0</v>
      </c>
      <c r="AA27" s="17" t="e">
        <f>SUM(Z27/Z38)</f>
        <v>#DIV/0!</v>
      </c>
      <c r="AB27" s="68">
        <v>0</v>
      </c>
      <c r="AC27" s="17" t="e">
        <f>SUM(AB27/AB38)</f>
        <v>#DIV/0!</v>
      </c>
      <c r="AD27" s="16">
        <f t="shared" si="0"/>
        <v>2.4435534161150927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>
        <v>0</v>
      </c>
      <c r="I28" s="17"/>
      <c r="J28" s="68">
        <v>0</v>
      </c>
      <c r="K28" s="17"/>
      <c r="L28" s="68">
        <v>0</v>
      </c>
      <c r="M28" s="17"/>
      <c r="N28" s="68">
        <v>0</v>
      </c>
      <c r="O28" s="17"/>
      <c r="P28" s="12"/>
      <c r="Q28" s="5"/>
      <c r="R28" s="68">
        <v>0</v>
      </c>
      <c r="S28" s="17"/>
      <c r="T28" s="68">
        <v>0</v>
      </c>
      <c r="U28" s="17"/>
      <c r="V28" s="68">
        <v>0</v>
      </c>
      <c r="W28" s="17"/>
      <c r="X28" s="68">
        <v>0</v>
      </c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'[4]JAN-07'!$AE$81*'[3]JAN 07'!$AY28</f>
        <v>0</v>
      </c>
      <c r="E29" s="17">
        <f>SUM(D29/D38)</f>
        <v>0</v>
      </c>
      <c r="F29" s="16">
        <v>0</v>
      </c>
      <c r="G29" s="17" t="e">
        <f>SUM(F29/F38)</f>
        <v>#DIV/0!</v>
      </c>
      <c r="H29" s="16">
        <v>0</v>
      </c>
      <c r="I29" s="17" t="e">
        <f>SUM(H29/H38)</f>
        <v>#DIV/0!</v>
      </c>
      <c r="J29" s="68">
        <v>0</v>
      </c>
      <c r="K29" s="17" t="e">
        <f>SUM(J29/J38)</f>
        <v>#DIV/0!</v>
      </c>
      <c r="L29" s="68">
        <v>0</v>
      </c>
      <c r="M29" s="17" t="e">
        <f>SUM(L29/L38)</f>
        <v>#DIV/0!</v>
      </c>
      <c r="N29" s="68">
        <v>0</v>
      </c>
      <c r="O29" s="17" t="e">
        <f>SUM(N29/N38)</f>
        <v>#DIV/0!</v>
      </c>
      <c r="P29" s="12">
        <v>13</v>
      </c>
      <c r="Q29" s="5" t="s">
        <v>10</v>
      </c>
      <c r="R29" s="68">
        <v>0</v>
      </c>
      <c r="S29" s="17" t="e">
        <f>SUM(R29/R38)</f>
        <v>#DIV/0!</v>
      </c>
      <c r="T29" s="68">
        <v>0</v>
      </c>
      <c r="U29" s="17" t="e">
        <f>SUM(T29/T38)</f>
        <v>#DIV/0!</v>
      </c>
      <c r="V29" s="68">
        <v>0</v>
      </c>
      <c r="W29" s="17" t="e">
        <f>SUM(V29/V38)</f>
        <v>#DIV/0!</v>
      </c>
      <c r="X29" s="68">
        <v>0</v>
      </c>
      <c r="Y29" s="17" t="e">
        <f>SUM(X29/X38)</f>
        <v>#DIV/0!</v>
      </c>
      <c r="Z29" s="68">
        <v>0</v>
      </c>
      <c r="AA29" s="17" t="e">
        <f>SUM(Z29/Z38)</f>
        <v>#DIV/0!</v>
      </c>
      <c r="AB29" s="68">
        <v>0</v>
      </c>
      <c r="AC29" s="17" t="e">
        <f>SUM(AB29/AB38)</f>
        <v>#DIV/0!</v>
      </c>
      <c r="AD29" s="16">
        <f t="shared" si="0"/>
        <v>0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>
        <v>0</v>
      </c>
      <c r="I30" s="17"/>
      <c r="J30" s="68">
        <v>0</v>
      </c>
      <c r="K30" s="17"/>
      <c r="L30" s="68">
        <v>0</v>
      </c>
      <c r="M30" s="17"/>
      <c r="N30" s="68">
        <v>0</v>
      </c>
      <c r="O30" s="17"/>
      <c r="P30" s="12"/>
      <c r="Q30" s="5"/>
      <c r="R30" s="68">
        <v>0</v>
      </c>
      <c r="S30" s="17"/>
      <c r="T30" s="68">
        <v>0</v>
      </c>
      <c r="U30" s="17"/>
      <c r="V30" s="68">
        <v>0</v>
      </c>
      <c r="W30" s="17"/>
      <c r="X30" s="68">
        <v>0</v>
      </c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>
        <v>0</v>
      </c>
      <c r="I31" s="17"/>
      <c r="J31" s="68">
        <v>0</v>
      </c>
      <c r="K31" s="17"/>
      <c r="L31" s="68">
        <v>0</v>
      </c>
      <c r="M31" s="17"/>
      <c r="N31" s="68">
        <v>0</v>
      </c>
      <c r="O31" s="17"/>
      <c r="P31" s="12">
        <v>14</v>
      </c>
      <c r="Q31" s="5" t="s">
        <v>11</v>
      </c>
      <c r="R31" s="68">
        <v>0</v>
      </c>
      <c r="S31" s="17"/>
      <c r="T31" s="68">
        <v>0</v>
      </c>
      <c r="U31" s="17"/>
      <c r="V31" s="68">
        <v>0</v>
      </c>
      <c r="W31" s="17"/>
      <c r="X31" s="68">
        <v>0</v>
      </c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'[4]JAN-07'!$AE$81*'[3]JAN 07'!$AY31</f>
        <v>64.37823423226301</v>
      </c>
      <c r="E32" s="17">
        <f>SUM(D32/D38)</f>
        <v>0.21763995678973122</v>
      </c>
      <c r="F32" s="16">
        <v>0</v>
      </c>
      <c r="G32" s="17" t="e">
        <f>SUM(F32/F38)</f>
        <v>#DIV/0!</v>
      </c>
      <c r="H32" s="16">
        <v>0</v>
      </c>
      <c r="I32" s="17" t="e">
        <f>SUM(H32/H38)</f>
        <v>#DIV/0!</v>
      </c>
      <c r="J32" s="68">
        <v>0</v>
      </c>
      <c r="K32" s="17" t="e">
        <f>SUM(J32/J38)</f>
        <v>#DIV/0!</v>
      </c>
      <c r="L32" s="68">
        <v>0</v>
      </c>
      <c r="M32" s="17" t="e">
        <f>SUM(L32/L38)</f>
        <v>#DIV/0!</v>
      </c>
      <c r="N32" s="68">
        <v>0</v>
      </c>
      <c r="O32" s="17" t="e">
        <f>SUM(N32/N38)</f>
        <v>#DIV/0!</v>
      </c>
      <c r="P32" s="12"/>
      <c r="Q32" s="5" t="s">
        <v>26</v>
      </c>
      <c r="R32" s="68">
        <v>0</v>
      </c>
      <c r="S32" s="17" t="e">
        <f>SUM(R32/R38)</f>
        <v>#DIV/0!</v>
      </c>
      <c r="T32" s="68">
        <v>0</v>
      </c>
      <c r="U32" s="17" t="e">
        <f>SUM(T32/T38)</f>
        <v>#DIV/0!</v>
      </c>
      <c r="V32" s="68">
        <v>0</v>
      </c>
      <c r="W32" s="17" t="e">
        <f>SUM(V32/V38)</f>
        <v>#DIV/0!</v>
      </c>
      <c r="X32" s="68">
        <v>0</v>
      </c>
      <c r="Y32" s="17" t="e">
        <f>SUM(X32/X38)</f>
        <v>#DIV/0!</v>
      </c>
      <c r="Z32" s="68">
        <v>0</v>
      </c>
      <c r="AA32" s="17" t="e">
        <f>SUM(Z32/Z38)</f>
        <v>#DIV/0!</v>
      </c>
      <c r="AB32" s="68">
        <v>0</v>
      </c>
      <c r="AC32" s="17" t="e">
        <f>SUM(AB32/AB38)</f>
        <v>#DIV/0!</v>
      </c>
      <c r="AD32" s="16">
        <f t="shared" si="0"/>
        <v>64.37823423226301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'[4]JAN-07'!$AE$81*'[3]JAN 07'!$AY32</f>
        <v>24.435534161150922</v>
      </c>
      <c r="E33" s="17">
        <f>SUM(D33/D38)</f>
        <v>0.0826078668107009</v>
      </c>
      <c r="F33" s="16">
        <f>'[1]FEB 06'!$AB$87*'[2]Feb 06'!$AW$32</f>
        <v>27.245699194523798</v>
      </c>
      <c r="G33" s="17" t="e">
        <f>SUM(F33/F38)</f>
        <v>#DIV/0!</v>
      </c>
      <c r="H33" s="16">
        <v>0</v>
      </c>
      <c r="I33" s="17" t="e">
        <f>SUM(H33/H38)</f>
        <v>#DIV/0!</v>
      </c>
      <c r="J33" s="68">
        <v>0</v>
      </c>
      <c r="K33" s="17" t="e">
        <f>SUM(J33/J38)</f>
        <v>#DIV/0!</v>
      </c>
      <c r="L33" s="68">
        <v>0</v>
      </c>
      <c r="M33" s="17" t="e">
        <f>SUM(L33/L38)</f>
        <v>#DIV/0!</v>
      </c>
      <c r="N33" s="68">
        <v>0</v>
      </c>
      <c r="O33" s="17" t="e">
        <f>SUM(N33/N38)</f>
        <v>#DIV/0!</v>
      </c>
      <c r="P33" s="12"/>
      <c r="Q33" s="5" t="s">
        <v>27</v>
      </c>
      <c r="R33" s="68">
        <v>0</v>
      </c>
      <c r="S33" s="17" t="e">
        <f>SUM(R33/R38)</f>
        <v>#DIV/0!</v>
      </c>
      <c r="T33" s="68">
        <v>0</v>
      </c>
      <c r="U33" s="17" t="e">
        <f>SUM(T33/T38)</f>
        <v>#DIV/0!</v>
      </c>
      <c r="V33" s="68">
        <v>0</v>
      </c>
      <c r="W33" s="17" t="e">
        <f>SUM(V33/V38)</f>
        <v>#DIV/0!</v>
      </c>
      <c r="X33" s="68">
        <v>0</v>
      </c>
      <c r="Y33" s="17" t="e">
        <f>SUM(X33/X38)</f>
        <v>#DIV/0!</v>
      </c>
      <c r="Z33" s="68">
        <v>0</v>
      </c>
      <c r="AA33" s="17" t="e">
        <f>SUM(Z33/Z38)</f>
        <v>#DIV/0!</v>
      </c>
      <c r="AB33" s="68">
        <v>0</v>
      </c>
      <c r="AC33" s="17" t="e">
        <f>SUM(AB33/AB38)</f>
        <v>#DIV/0!</v>
      </c>
      <c r="AD33" s="16">
        <f t="shared" si="0"/>
        <v>51.68123335567472</v>
      </c>
      <c r="AE33" s="1"/>
      <c r="AF33" s="62"/>
    </row>
    <row r="34" spans="1:32" s="33" customFormat="1" ht="12.75">
      <c r="A34" s="12"/>
      <c r="B34" s="5" t="s">
        <v>28</v>
      </c>
      <c r="C34" s="15">
        <v>1300</v>
      </c>
      <c r="D34" s="16">
        <f>'[4]JAN-07'!$AE$81*'[3]JAN 07'!$AY33</f>
        <v>23.683671571577047</v>
      </c>
      <c r="E34" s="17">
        <f>SUM(D34/D38)</f>
        <v>0.08006608629344855</v>
      </c>
      <c r="F34" s="16">
        <v>0</v>
      </c>
      <c r="G34" s="17" t="e">
        <f>SUM(F34/F38)</f>
        <v>#DIV/0!</v>
      </c>
      <c r="H34" s="16">
        <v>0</v>
      </c>
      <c r="I34" s="17" t="e">
        <f>SUM(H34/H38)</f>
        <v>#DIV/0!</v>
      </c>
      <c r="J34" s="68">
        <v>0</v>
      </c>
      <c r="K34" s="17" t="e">
        <f>SUM(J34/J38)</f>
        <v>#DIV/0!</v>
      </c>
      <c r="L34" s="68">
        <v>0</v>
      </c>
      <c r="M34" s="17" t="e">
        <f>SUM(L34/L38)</f>
        <v>#DIV/0!</v>
      </c>
      <c r="N34" s="68">
        <v>0</v>
      </c>
      <c r="O34" s="17" t="e">
        <f>SUM(N34/N38)</f>
        <v>#DIV/0!</v>
      </c>
      <c r="P34" s="12"/>
      <c r="Q34" s="5" t="s">
        <v>28</v>
      </c>
      <c r="R34" s="68">
        <v>0</v>
      </c>
      <c r="S34" s="17" t="e">
        <f>SUM(R34/R38)</f>
        <v>#DIV/0!</v>
      </c>
      <c r="T34" s="68">
        <v>0</v>
      </c>
      <c r="U34" s="17" t="e">
        <f>SUM(T34/T38)</f>
        <v>#DIV/0!</v>
      </c>
      <c r="V34" s="68">
        <v>0</v>
      </c>
      <c r="W34" s="17" t="e">
        <f>SUM(V34/V38)</f>
        <v>#DIV/0!</v>
      </c>
      <c r="X34" s="68">
        <v>0</v>
      </c>
      <c r="Y34" s="17" t="e">
        <f>SUM(X34/X38)</f>
        <v>#DIV/0!</v>
      </c>
      <c r="Z34" s="68">
        <v>0</v>
      </c>
      <c r="AA34" s="17" t="e">
        <f>SUM(Z34/Z38)</f>
        <v>#DIV/0!</v>
      </c>
      <c r="AB34" s="68">
        <v>0</v>
      </c>
      <c r="AC34" s="17" t="e">
        <f>SUM(AB34/AB38)</f>
        <v>#DIV/0!</v>
      </c>
      <c r="AD34" s="16">
        <f t="shared" si="0"/>
        <v>23.683671571577047</v>
      </c>
      <c r="AE34" s="1"/>
      <c r="AF34" s="62" t="s">
        <v>0</v>
      </c>
    </row>
    <row r="35" spans="1:32" s="33" customFormat="1" ht="12.75">
      <c r="A35" s="12"/>
      <c r="B35" s="5"/>
      <c r="C35" s="15"/>
      <c r="D35" s="16"/>
      <c r="E35" s="17"/>
      <c r="F35" s="16"/>
      <c r="G35" s="17"/>
      <c r="H35" s="16">
        <v>0</v>
      </c>
      <c r="I35" s="17"/>
      <c r="J35" s="68">
        <v>0</v>
      </c>
      <c r="K35" s="17"/>
      <c r="L35" s="68">
        <v>0</v>
      </c>
      <c r="M35" s="17"/>
      <c r="N35" s="68">
        <v>0</v>
      </c>
      <c r="O35" s="17"/>
      <c r="P35" s="12"/>
      <c r="Q35" s="5"/>
      <c r="R35" s="68">
        <v>0</v>
      </c>
      <c r="S35" s="17"/>
      <c r="T35" s="68">
        <v>0</v>
      </c>
      <c r="U35" s="17"/>
      <c r="V35" s="68">
        <v>0</v>
      </c>
      <c r="W35" s="17"/>
      <c r="X35" s="68">
        <v>0</v>
      </c>
      <c r="Y35" s="17"/>
      <c r="Z35" s="68">
        <v>0</v>
      </c>
      <c r="AA35" s="17"/>
      <c r="AB35" s="68">
        <v>0</v>
      </c>
      <c r="AC35" s="17"/>
      <c r="AD35" s="16"/>
      <c r="AE35" s="1"/>
      <c r="AF35" s="62"/>
    </row>
    <row r="36" spans="1:32" s="33" customFormat="1" ht="12.75">
      <c r="A36" s="12">
        <v>15</v>
      </c>
      <c r="B36" s="5" t="s">
        <v>29</v>
      </c>
      <c r="C36" s="15">
        <v>750</v>
      </c>
      <c r="D36" s="16">
        <f>'[4]JAN-07'!$AE$81*'[3]JAN 07'!$AY35</f>
        <v>2.255587768721624</v>
      </c>
      <c r="E36" s="17">
        <f>SUM(D36/D38)</f>
        <v>0.007625341551757006</v>
      </c>
      <c r="F36" s="16">
        <v>0</v>
      </c>
      <c r="G36" s="17" t="e">
        <f>SUM(F36/F38)</f>
        <v>#DIV/0!</v>
      </c>
      <c r="H36" s="16">
        <v>0</v>
      </c>
      <c r="I36" s="17" t="e">
        <f>SUM(H36/H38)</f>
        <v>#DIV/0!</v>
      </c>
      <c r="J36" s="68">
        <v>0</v>
      </c>
      <c r="K36" s="17" t="e">
        <f>SUM(J36/J38)</f>
        <v>#DIV/0!</v>
      </c>
      <c r="L36" s="68">
        <v>0</v>
      </c>
      <c r="M36" s="17" t="e">
        <f>SUM(L36/L38)</f>
        <v>#DIV/0!</v>
      </c>
      <c r="N36" s="68">
        <v>0</v>
      </c>
      <c r="O36" s="17" t="e">
        <f>SUM(N36/N38)</f>
        <v>#DIV/0!</v>
      </c>
      <c r="P36" s="12">
        <v>15</v>
      </c>
      <c r="Q36" s="5" t="s">
        <v>29</v>
      </c>
      <c r="R36" s="68">
        <v>0</v>
      </c>
      <c r="S36" s="17" t="e">
        <f>SUM(R36/R38)</f>
        <v>#DIV/0!</v>
      </c>
      <c r="T36" s="68">
        <v>0</v>
      </c>
      <c r="U36" s="17" t="e">
        <f>SUM(T36/T38)</f>
        <v>#DIV/0!</v>
      </c>
      <c r="V36" s="68">
        <v>0</v>
      </c>
      <c r="W36" s="17" t="e">
        <f>SUM(V36/V38)</f>
        <v>#DIV/0!</v>
      </c>
      <c r="X36" s="68">
        <v>0</v>
      </c>
      <c r="Y36" s="17" t="e">
        <f>SUM(X36/X38)</f>
        <v>#DIV/0!</v>
      </c>
      <c r="Z36" s="68">
        <v>0</v>
      </c>
      <c r="AA36" s="17" t="e">
        <f>SUM(Z36/Z38)</f>
        <v>#DIV/0!</v>
      </c>
      <c r="AB36" s="68">
        <v>0</v>
      </c>
      <c r="AC36" s="17" t="e">
        <f>SUM(AB36/AB38)</f>
        <v>#DIV/0!</v>
      </c>
      <c r="AD36" s="16">
        <f t="shared" si="0"/>
        <v>2.255587768721624</v>
      </c>
      <c r="AE36" s="1"/>
      <c r="AF36" s="62"/>
    </row>
    <row r="37" spans="1:32" s="33" customFormat="1" ht="12.75">
      <c r="A37" s="12"/>
      <c r="B37" s="5"/>
      <c r="C37" s="15"/>
      <c r="D37" s="16"/>
      <c r="E37" s="17"/>
      <c r="F37" s="16"/>
      <c r="G37" s="17"/>
      <c r="H37" s="16">
        <v>0</v>
      </c>
      <c r="I37" s="17"/>
      <c r="J37" s="68">
        <v>0</v>
      </c>
      <c r="K37" s="17"/>
      <c r="L37" s="68">
        <v>0</v>
      </c>
      <c r="M37" s="17"/>
      <c r="N37" s="68">
        <v>0</v>
      </c>
      <c r="O37" s="17"/>
      <c r="P37" s="12"/>
      <c r="Q37" s="5"/>
      <c r="R37" s="68">
        <v>0</v>
      </c>
      <c r="S37" s="17"/>
      <c r="T37" s="68">
        <v>0</v>
      </c>
      <c r="U37" s="17"/>
      <c r="V37" s="68">
        <v>0</v>
      </c>
      <c r="W37" s="17"/>
      <c r="X37" s="68">
        <v>0</v>
      </c>
      <c r="Y37" s="17"/>
      <c r="Z37" s="68">
        <v>0</v>
      </c>
      <c r="AA37" s="17"/>
      <c r="AB37" s="68">
        <v>0</v>
      </c>
      <c r="AC37" s="17"/>
      <c r="AD37" s="16"/>
      <c r="AE37" s="1"/>
      <c r="AF37" s="62"/>
    </row>
    <row r="38" spans="1:32" s="33" customFormat="1" ht="13.5" thickBot="1">
      <c r="A38" s="19"/>
      <c r="B38" s="20" t="s">
        <v>31</v>
      </c>
      <c r="C38" s="21"/>
      <c r="D38" s="22">
        <f>SUM(D5:D37)</f>
        <v>295.8015393031016</v>
      </c>
      <c r="E38" s="23">
        <v>1</v>
      </c>
      <c r="F38" s="22">
        <v>0</v>
      </c>
      <c r="G38" s="23" t="e">
        <f>SUM(G5:G37)</f>
        <v>#DIV/0!</v>
      </c>
      <c r="H38" s="22">
        <f>SUM(H5:H37)</f>
        <v>0</v>
      </c>
      <c r="I38" s="23" t="e">
        <f>SUM(I5:I37)</f>
        <v>#DIV/0!</v>
      </c>
      <c r="J38" s="68">
        <v>0</v>
      </c>
      <c r="K38" s="23" t="e">
        <f>SUM(K5:K37)</f>
        <v>#DIV/0!</v>
      </c>
      <c r="L38" s="68">
        <v>0</v>
      </c>
      <c r="M38" s="23" t="e">
        <f>SUM(M5:M37)</f>
        <v>#DIV/0!</v>
      </c>
      <c r="N38" s="68">
        <v>0</v>
      </c>
      <c r="O38" s="23" t="e">
        <f>SUM(O5:O37)</f>
        <v>#DIV/0!</v>
      </c>
      <c r="P38" s="19"/>
      <c r="Q38" s="20" t="s">
        <v>31</v>
      </c>
      <c r="R38" s="68">
        <v>0</v>
      </c>
      <c r="S38" s="23" t="e">
        <f>SUM(S5:S37)</f>
        <v>#DIV/0!</v>
      </c>
      <c r="T38" s="68">
        <v>0</v>
      </c>
      <c r="U38" s="23" t="e">
        <f>SUM(U5:U37)</f>
        <v>#DIV/0!</v>
      </c>
      <c r="V38" s="68">
        <v>0</v>
      </c>
      <c r="W38" s="23" t="e">
        <f>SUM(W5:W37)</f>
        <v>#DIV/0!</v>
      </c>
      <c r="X38" s="68">
        <v>0</v>
      </c>
      <c r="Y38" s="23" t="e">
        <f>SUM(Y5:Y37)</f>
        <v>#DIV/0!</v>
      </c>
      <c r="Z38" s="68">
        <v>0</v>
      </c>
      <c r="AA38" s="65" t="e">
        <f>SUM(AA5:AA37)</f>
        <v>#DIV/0!</v>
      </c>
      <c r="AB38" s="68">
        <v>0</v>
      </c>
      <c r="AC38" s="23" t="e">
        <f>SUM(AC5:AC37)</f>
        <v>#DIV/0!</v>
      </c>
      <c r="AD38" s="22">
        <f t="shared" si="0"/>
        <v>295.8015393031016</v>
      </c>
      <c r="AE38" s="1"/>
      <c r="AF38" s="62"/>
    </row>
    <row r="39" spans="1:32" s="33" customFormat="1" ht="13.5" thickTop="1">
      <c r="A39" s="1"/>
      <c r="B39" s="1"/>
      <c r="C39" s="2"/>
      <c r="D39" s="36"/>
      <c r="E39" s="3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"/>
      <c r="Q39" s="1"/>
      <c r="R39" s="37"/>
      <c r="S39" s="37"/>
      <c r="T39" s="37"/>
      <c r="U39" s="37"/>
      <c r="V39" s="64"/>
      <c r="W39" s="3"/>
      <c r="X39" s="16"/>
      <c r="Y39" s="3"/>
      <c r="Z39" s="1"/>
      <c r="AA39" s="3"/>
      <c r="AB39" s="1"/>
      <c r="AC39" s="3"/>
      <c r="AD39" s="64"/>
      <c r="AE39" s="1"/>
      <c r="AF39" s="24"/>
    </row>
    <row r="40" spans="1:32" s="33" customFormat="1" ht="12.75">
      <c r="A40" s="12">
        <v>16</v>
      </c>
      <c r="B40" s="5" t="s">
        <v>30</v>
      </c>
      <c r="C40" s="15">
        <v>1600</v>
      </c>
      <c r="D40" s="16">
        <f>'[3]JAN 07'!$AX$37</f>
        <v>127.2</v>
      </c>
      <c r="E40" s="17">
        <f>D40/$D38</f>
        <v>0.4300180462200396</v>
      </c>
      <c r="F40" s="16">
        <v>0</v>
      </c>
      <c r="G40" s="17" t="e">
        <f>SUM(F40/F38)</f>
        <v>#DIV/0!</v>
      </c>
      <c r="H40" s="16">
        <v>0</v>
      </c>
      <c r="I40" s="17" t="e">
        <f>SUM(H40/H38)</f>
        <v>#DIV/0!</v>
      </c>
      <c r="J40" s="16">
        <v>0</v>
      </c>
      <c r="K40" s="17" t="e">
        <f>SUM(J40/J38)</f>
        <v>#DIV/0!</v>
      </c>
      <c r="L40" s="16">
        <v>0</v>
      </c>
      <c r="M40" s="17" t="e">
        <f>SUM(L40/L38)</f>
        <v>#DIV/0!</v>
      </c>
      <c r="N40" s="16">
        <v>0</v>
      </c>
      <c r="O40" s="17" t="e">
        <f>SUM(N40/N38)</f>
        <v>#DIV/0!</v>
      </c>
      <c r="P40" s="12">
        <v>16</v>
      </c>
      <c r="Q40" s="5" t="s">
        <v>30</v>
      </c>
      <c r="R40" s="16">
        <v>0</v>
      </c>
      <c r="S40" s="17" t="e">
        <f>SUM(R40/R38)</f>
        <v>#DIV/0!</v>
      </c>
      <c r="T40" s="16">
        <v>0</v>
      </c>
      <c r="U40" s="17" t="e">
        <f>SUM(T40/T38)</f>
        <v>#DIV/0!</v>
      </c>
      <c r="V40" s="16">
        <v>0</v>
      </c>
      <c r="W40" s="17" t="e">
        <f>SUM(V40/V38)</f>
        <v>#DIV/0!</v>
      </c>
      <c r="X40" s="16">
        <v>0</v>
      </c>
      <c r="Y40" s="17" t="e">
        <f>SUM(X40/X38)</f>
        <v>#DIV/0!</v>
      </c>
      <c r="Z40" s="16">
        <v>0</v>
      </c>
      <c r="AA40" s="17" t="e">
        <f>SUM(Z40/Z38)</f>
        <v>#DIV/0!</v>
      </c>
      <c r="AB40" s="16">
        <v>0</v>
      </c>
      <c r="AC40" s="17" t="e">
        <f>SUM(AB40/AB38)</f>
        <v>#DIV/0!</v>
      </c>
      <c r="AD40" s="16">
        <f t="shared" si="0"/>
        <v>127.2</v>
      </c>
      <c r="AE40" s="1"/>
      <c r="AF40" s="24"/>
    </row>
    <row r="41" spans="1:32" s="33" customFormat="1" ht="12.75">
      <c r="A41" s="1"/>
      <c r="B41" s="1"/>
      <c r="C41" s="2"/>
      <c r="D41" s="36"/>
      <c r="E41" s="3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1"/>
      <c r="Q41" s="1"/>
      <c r="R41" s="37"/>
      <c r="S41" s="37"/>
      <c r="T41" s="37"/>
      <c r="U41" s="37"/>
      <c r="V41" s="1"/>
      <c r="W41" s="3"/>
      <c r="X41" s="1"/>
      <c r="Y41" s="3"/>
      <c r="Z41" s="1"/>
      <c r="AA41" s="3"/>
      <c r="AB41" s="1"/>
      <c r="AC41" s="3"/>
      <c r="AD41" s="1"/>
      <c r="AE41" s="1"/>
      <c r="AF41" s="24" t="s">
        <v>0</v>
      </c>
    </row>
    <row r="42" spans="1:32" s="33" customFormat="1" ht="12.75">
      <c r="A42" s="1"/>
      <c r="B42" s="1"/>
      <c r="C42" s="38" t="s">
        <v>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1"/>
      <c r="Q42" s="1"/>
      <c r="R42" s="38"/>
      <c r="S42" s="38" t="s">
        <v>0</v>
      </c>
      <c r="T42" s="38"/>
      <c r="U42" s="38"/>
      <c r="V42" s="1"/>
      <c r="W42" s="3"/>
      <c r="X42" s="1"/>
      <c r="Y42" s="3"/>
      <c r="Z42" s="1" t="s">
        <v>0</v>
      </c>
      <c r="AA42" s="3"/>
      <c r="AB42" s="1"/>
      <c r="AC42" s="3"/>
      <c r="AD42" s="1"/>
      <c r="AE42" s="1"/>
      <c r="AF42" s="24"/>
    </row>
    <row r="43" spans="1:32" s="33" customFormat="1" ht="12.75">
      <c r="A43" s="5" t="s">
        <v>14</v>
      </c>
      <c r="B43" s="1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3" customFormat="1" ht="12.75">
      <c r="A44" s="5"/>
      <c r="B44" s="5"/>
      <c r="C44" s="2"/>
      <c r="D44" s="1"/>
      <c r="E44" s="3"/>
      <c r="F44" s="1"/>
      <c r="G44" s="3"/>
      <c r="H44" s="37"/>
      <c r="I44" s="3"/>
      <c r="J44" s="1"/>
      <c r="K44" s="3"/>
      <c r="L44" s="1"/>
      <c r="M44" s="3"/>
      <c r="N44" s="1"/>
      <c r="O44" s="3"/>
      <c r="P44" s="5"/>
      <c r="Q44" s="5" t="s">
        <v>33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E44" s="1"/>
      <c r="AF44" s="24"/>
    </row>
    <row r="45" spans="1:32" s="39" customFormat="1" ht="12.75" customHeight="1">
      <c r="A45" s="12">
        <v>1</v>
      </c>
      <c r="B45" s="5" t="s">
        <v>13</v>
      </c>
      <c r="C45" s="15">
        <f>+C5</f>
        <v>1420</v>
      </c>
      <c r="D45" s="16">
        <v>693.52</v>
      </c>
      <c r="E45" s="17">
        <f>D45/$D53</f>
        <v>0.4165410372683865</v>
      </c>
      <c r="F45" s="16">
        <v>0</v>
      </c>
      <c r="G45" s="17" t="e">
        <f>SUM(F45/F53)</f>
        <v>#DIV/0!</v>
      </c>
      <c r="H45" s="16">
        <v>0</v>
      </c>
      <c r="I45" s="17" t="e">
        <f>SUM(H45/H53)</f>
        <v>#DIV/0!</v>
      </c>
      <c r="J45" s="16">
        <v>0</v>
      </c>
      <c r="K45" s="17" t="e">
        <f>SUM(J45/J53)</f>
        <v>#DIV/0!</v>
      </c>
      <c r="L45" s="16">
        <v>0</v>
      </c>
      <c r="M45" s="17" t="e">
        <f>SUM(L45/L53)</f>
        <v>#DIV/0!</v>
      </c>
      <c r="N45" s="16">
        <v>0</v>
      </c>
      <c r="O45" s="17" t="e">
        <f>SUM(N45/N53)</f>
        <v>#DIV/0!</v>
      </c>
      <c r="P45" s="12">
        <v>1</v>
      </c>
      <c r="Q45" s="5" t="s">
        <v>13</v>
      </c>
      <c r="R45" s="16">
        <v>0</v>
      </c>
      <c r="S45" s="17" t="e">
        <f>SUM(R45/R53)</f>
        <v>#DIV/0!</v>
      </c>
      <c r="T45" s="16">
        <v>0</v>
      </c>
      <c r="U45" s="17" t="e">
        <f>SUM(T45/T53)</f>
        <v>#DIV/0!</v>
      </c>
      <c r="V45" s="16">
        <v>0</v>
      </c>
      <c r="W45" s="17" t="e">
        <f>+V45/V$53</f>
        <v>#DIV/0!</v>
      </c>
      <c r="X45" s="16">
        <v>0</v>
      </c>
      <c r="Y45" s="17" t="e">
        <f>+X45/X$53</f>
        <v>#DIV/0!</v>
      </c>
      <c r="Z45" s="16">
        <v>0</v>
      </c>
      <c r="AA45" s="17" t="e">
        <f>+Z45/Z$55</f>
        <v>#DIV/0!</v>
      </c>
      <c r="AB45" s="16">
        <v>0</v>
      </c>
      <c r="AC45" s="66" t="e">
        <f>+AB45/AB$55</f>
        <v>#DIV/0!</v>
      </c>
      <c r="AD45" s="16">
        <f aca="true" t="shared" si="1" ref="AD45:AD51">SUM(D45+F45+H45+J45+L45+N45+R45+T45+V45+X45+Z45+AB45)</f>
        <v>693.52</v>
      </c>
      <c r="AE45" s="4"/>
      <c r="AF45" s="56"/>
    </row>
    <row r="46" spans="1:32" s="39" customFormat="1" ht="15.75" customHeight="1">
      <c r="A46" s="12">
        <v>2</v>
      </c>
      <c r="B46" s="5" t="s">
        <v>11</v>
      </c>
      <c r="C46" s="15">
        <v>750</v>
      </c>
      <c r="D46" s="16">
        <v>0</v>
      </c>
      <c r="E46" s="17">
        <f>D46/$D53</f>
        <v>0</v>
      </c>
      <c r="F46" s="16">
        <v>0</v>
      </c>
      <c r="G46" s="17" t="e">
        <f>SUM(F46/F53)</f>
        <v>#DIV/0!</v>
      </c>
      <c r="H46" s="16">
        <v>0</v>
      </c>
      <c r="I46" s="17" t="e">
        <f>SUM(H46/H53)</f>
        <v>#DIV/0!</v>
      </c>
      <c r="J46" s="16">
        <v>0</v>
      </c>
      <c r="K46" s="17" t="e">
        <f>SUM(J46/J53)</f>
        <v>#DIV/0!</v>
      </c>
      <c r="L46" s="16">
        <v>0</v>
      </c>
      <c r="M46" s="17" t="e">
        <f>SUM(L46/L53)</f>
        <v>#DIV/0!</v>
      </c>
      <c r="N46" s="16">
        <v>0</v>
      </c>
      <c r="O46" s="17" t="e">
        <f>SUM(N46/N53)</f>
        <v>#DIV/0!</v>
      </c>
      <c r="P46" s="12">
        <v>2</v>
      </c>
      <c r="Q46" s="5" t="s">
        <v>11</v>
      </c>
      <c r="R46" s="16">
        <v>0</v>
      </c>
      <c r="S46" s="17" t="e">
        <f>SUM(R46/R53)</f>
        <v>#DIV/0!</v>
      </c>
      <c r="T46" s="16">
        <v>0</v>
      </c>
      <c r="U46" s="17" t="e">
        <f>SUM(T46/T53)</f>
        <v>#DIV/0!</v>
      </c>
      <c r="V46" s="16">
        <v>0</v>
      </c>
      <c r="W46" s="17" t="e">
        <f>+V46/V$53</f>
        <v>#DIV/0!</v>
      </c>
      <c r="X46" s="16">
        <v>0</v>
      </c>
      <c r="Y46" s="17" t="e">
        <f>+X46/X$53</f>
        <v>#DIV/0!</v>
      </c>
      <c r="Z46" s="16">
        <v>0</v>
      </c>
      <c r="AA46" s="17" t="e">
        <f>+Z46/Z$55</f>
        <v>#DIV/0!</v>
      </c>
      <c r="AB46" s="16">
        <v>0</v>
      </c>
      <c r="AC46" s="66" t="e">
        <f>+AB46/AB$55</f>
        <v>#DIV/0!</v>
      </c>
      <c r="AD46" s="16">
        <f t="shared" si="1"/>
        <v>0</v>
      </c>
      <c r="AE46" s="4"/>
      <c r="AF46" s="56"/>
    </row>
    <row r="47" spans="1:32" s="39" customFormat="1" ht="17.25" customHeight="1">
      <c r="A47" s="12">
        <v>3</v>
      </c>
      <c r="B47" s="45" t="s">
        <v>36</v>
      </c>
      <c r="C47" s="52" t="s">
        <v>12</v>
      </c>
      <c r="D47" s="46">
        <f>772.69+63.91</f>
        <v>836.6</v>
      </c>
      <c r="E47" s="53">
        <f>D47/$D53</f>
        <v>0.5024775518784349</v>
      </c>
      <c r="F47" s="46">
        <v>0</v>
      </c>
      <c r="G47" s="53" t="e">
        <f>SUM(F47/F53)</f>
        <v>#DIV/0!</v>
      </c>
      <c r="H47" s="46">
        <v>0</v>
      </c>
      <c r="I47" s="53" t="e">
        <f>SUM(H47/H53)</f>
        <v>#DIV/0!</v>
      </c>
      <c r="J47" s="46">
        <v>0</v>
      </c>
      <c r="K47" s="53" t="e">
        <f>SUM(J47/J53)</f>
        <v>#DIV/0!</v>
      </c>
      <c r="L47" s="46">
        <v>0</v>
      </c>
      <c r="M47" s="53" t="e">
        <f>SUM(L47/L53)</f>
        <v>#DIV/0!</v>
      </c>
      <c r="N47" s="46">
        <v>0</v>
      </c>
      <c r="O47" s="53" t="e">
        <f>SUM(N47/N53)</f>
        <v>#DIV/0!</v>
      </c>
      <c r="P47" s="12">
        <v>3</v>
      </c>
      <c r="Q47" s="45" t="s">
        <v>36</v>
      </c>
      <c r="R47" s="46">
        <v>0</v>
      </c>
      <c r="S47" s="53" t="e">
        <f>SUM(R47/R53)</f>
        <v>#DIV/0!</v>
      </c>
      <c r="T47" s="46">
        <v>0</v>
      </c>
      <c r="U47" s="53" t="e">
        <f>SUM(T47/T53)</f>
        <v>#DIV/0!</v>
      </c>
      <c r="V47" s="46">
        <v>0</v>
      </c>
      <c r="W47" s="53" t="e">
        <f>+V47/V$53</f>
        <v>#DIV/0!</v>
      </c>
      <c r="X47" s="46">
        <v>0</v>
      </c>
      <c r="Y47" s="53" t="e">
        <f>+X47/X$53</f>
        <v>#DIV/0!</v>
      </c>
      <c r="Z47" s="46">
        <v>0</v>
      </c>
      <c r="AA47" s="53" t="e">
        <f>+Z47/Z$55</f>
        <v>#DIV/0!</v>
      </c>
      <c r="AB47" s="46">
        <v>0</v>
      </c>
      <c r="AC47" s="67" t="e">
        <f>+AB47/AB$55</f>
        <v>#DIV/0!</v>
      </c>
      <c r="AD47" s="16">
        <f t="shared" si="1"/>
        <v>836.6</v>
      </c>
      <c r="AE47" s="4"/>
      <c r="AF47" s="56"/>
    </row>
    <row r="48" spans="1:32" s="39" customFormat="1" ht="17.25" customHeight="1">
      <c r="A48" s="12">
        <v>4</v>
      </c>
      <c r="B48" s="5" t="s">
        <v>43</v>
      </c>
      <c r="C48" s="15" t="s">
        <v>12</v>
      </c>
      <c r="D48" s="16">
        <v>28.59</v>
      </c>
      <c r="E48" s="17">
        <f>D48/$D53</f>
        <v>0.01717168683744257</v>
      </c>
      <c r="F48" s="16">
        <v>0</v>
      </c>
      <c r="G48" s="17" t="e">
        <f>SUM(F48/F53)</f>
        <v>#DIV/0!</v>
      </c>
      <c r="H48" s="16">
        <v>0</v>
      </c>
      <c r="I48" s="17" t="e">
        <f>SUM(H48/H53)</f>
        <v>#DIV/0!</v>
      </c>
      <c r="J48" s="16">
        <v>0</v>
      </c>
      <c r="K48" s="17" t="e">
        <f>SUM(J48/J53)</f>
        <v>#DIV/0!</v>
      </c>
      <c r="L48" s="16">
        <v>0</v>
      </c>
      <c r="M48" s="17" t="e">
        <f>SUM(L48/L53)</f>
        <v>#DIV/0!</v>
      </c>
      <c r="N48" s="16">
        <v>0</v>
      </c>
      <c r="O48" s="17" t="e">
        <f>SUM(N48/N53)</f>
        <v>#DIV/0!</v>
      </c>
      <c r="P48" s="61">
        <v>4</v>
      </c>
      <c r="Q48" s="5" t="s">
        <v>43</v>
      </c>
      <c r="R48" s="16">
        <v>0</v>
      </c>
      <c r="S48" s="17" t="e">
        <f>SUM(R48/R53)</f>
        <v>#DIV/0!</v>
      </c>
      <c r="T48" s="16">
        <v>0</v>
      </c>
      <c r="U48" s="17" t="e">
        <f>SUM(T48/T53)</f>
        <v>#DIV/0!</v>
      </c>
      <c r="V48" s="16">
        <v>0</v>
      </c>
      <c r="W48" s="17" t="e">
        <f>SUM(V48/V53)</f>
        <v>#DIV/0!</v>
      </c>
      <c r="X48" s="16">
        <v>0</v>
      </c>
      <c r="Y48" s="17" t="e">
        <f>SUM(X48/X53)</f>
        <v>#DIV/0!</v>
      </c>
      <c r="Z48" s="16">
        <v>0</v>
      </c>
      <c r="AA48" s="53" t="e">
        <f>+Z48/Z$55</f>
        <v>#DIV/0!</v>
      </c>
      <c r="AB48" s="16">
        <v>0</v>
      </c>
      <c r="AC48" s="67" t="e">
        <f>+AB48/AB$55</f>
        <v>#DIV/0!</v>
      </c>
      <c r="AD48" s="16">
        <f t="shared" si="1"/>
        <v>28.59</v>
      </c>
      <c r="AE48" s="4"/>
      <c r="AF48" s="56"/>
    </row>
    <row r="49" spans="1:32" s="39" customFormat="1" ht="16.5" customHeight="1">
      <c r="A49" s="12">
        <v>5</v>
      </c>
      <c r="B49" s="5" t="s">
        <v>37</v>
      </c>
      <c r="C49" s="15" t="s">
        <v>12</v>
      </c>
      <c r="D49" s="16">
        <v>3.42</v>
      </c>
      <c r="E49" s="17">
        <f>D49/$D53</f>
        <v>0.002054115739211388</v>
      </c>
      <c r="F49" s="16">
        <v>0</v>
      </c>
      <c r="G49" s="17" t="e">
        <f>SUM(F49/F53)</f>
        <v>#DIV/0!</v>
      </c>
      <c r="H49" s="16">
        <v>0</v>
      </c>
      <c r="I49" s="17" t="e">
        <f>SUM(H49/H53)</f>
        <v>#DIV/0!</v>
      </c>
      <c r="J49" s="16">
        <v>0</v>
      </c>
      <c r="K49" s="17" t="e">
        <f>SUM(J49/J53)</f>
        <v>#DIV/0!</v>
      </c>
      <c r="L49" s="16">
        <v>0</v>
      </c>
      <c r="M49" s="17" t="e">
        <f>SUM(L49/L53)</f>
        <v>#DIV/0!</v>
      </c>
      <c r="N49" s="16">
        <v>0</v>
      </c>
      <c r="O49" s="17" t="e">
        <f>SUM(N49/N53)</f>
        <v>#DIV/0!</v>
      </c>
      <c r="P49" s="61">
        <v>5</v>
      </c>
      <c r="Q49" s="5" t="s">
        <v>37</v>
      </c>
      <c r="R49" s="16">
        <v>0</v>
      </c>
      <c r="S49" s="17" t="e">
        <f>SUM(R49/R53)</f>
        <v>#DIV/0!</v>
      </c>
      <c r="T49" s="16">
        <v>0</v>
      </c>
      <c r="U49" s="17" t="e">
        <f>SUM(T49/T53)</f>
        <v>#DIV/0!</v>
      </c>
      <c r="V49" s="16">
        <v>0</v>
      </c>
      <c r="W49" s="17" t="e">
        <f>SUM(V49/V53)</f>
        <v>#DIV/0!</v>
      </c>
      <c r="X49" s="16">
        <v>0</v>
      </c>
      <c r="Y49" s="17" t="e">
        <f>SUM(X49/X53)</f>
        <v>#DIV/0!</v>
      </c>
      <c r="Z49" s="16">
        <v>0</v>
      </c>
      <c r="AA49" s="17" t="e">
        <f>+Z49/Z$53</f>
        <v>#DIV/0!</v>
      </c>
      <c r="AB49" s="16">
        <v>0</v>
      </c>
      <c r="AC49" s="17" t="e">
        <f>+AB49/AB$55</f>
        <v>#DIV/0!</v>
      </c>
      <c r="AD49" s="16">
        <f t="shared" si="1"/>
        <v>3.42</v>
      </c>
      <c r="AE49" s="4"/>
      <c r="AF49" s="56"/>
    </row>
    <row r="50" spans="1:32" s="39" customFormat="1" ht="16.5" customHeight="1">
      <c r="A50" s="12">
        <v>6</v>
      </c>
      <c r="B50" s="5" t="s">
        <v>44</v>
      </c>
      <c r="C50" s="15" t="s">
        <v>12</v>
      </c>
      <c r="D50" s="46"/>
      <c r="E50" s="53"/>
      <c r="F50" s="46"/>
      <c r="G50" s="53"/>
      <c r="H50" s="46"/>
      <c r="I50" s="53"/>
      <c r="J50" s="46"/>
      <c r="K50" s="53"/>
      <c r="L50" s="46"/>
      <c r="M50" s="53"/>
      <c r="N50" s="46"/>
      <c r="O50" s="53"/>
      <c r="P50" s="61">
        <v>6</v>
      </c>
      <c r="Q50" s="5" t="s">
        <v>44</v>
      </c>
      <c r="R50" s="46"/>
      <c r="S50" s="53"/>
      <c r="T50" s="46"/>
      <c r="U50" s="53" t="e">
        <f>SUM(T50/T53)</f>
        <v>#DIV/0!</v>
      </c>
      <c r="V50" s="46"/>
      <c r="W50" s="53" t="e">
        <f>SUM(V50/V53)</f>
        <v>#DIV/0!</v>
      </c>
      <c r="X50" s="46"/>
      <c r="Y50" s="53" t="e">
        <f>SUM(X50/X53)</f>
        <v>#DIV/0!</v>
      </c>
      <c r="Z50" s="46"/>
      <c r="AA50" s="53" t="e">
        <f>SUM(Z50/Z53)</f>
        <v>#DIV/0!</v>
      </c>
      <c r="AB50" s="46"/>
      <c r="AC50" s="53" t="e">
        <f>SUM(AB50/AB53)</f>
        <v>#DIV/0!</v>
      </c>
      <c r="AD50" s="16">
        <f t="shared" si="1"/>
        <v>0</v>
      </c>
      <c r="AE50" s="4"/>
      <c r="AF50" s="56"/>
    </row>
    <row r="51" spans="1:32" s="39" customFormat="1" ht="16.5" customHeight="1">
      <c r="A51" s="12">
        <v>7</v>
      </c>
      <c r="B51" s="5" t="s">
        <v>47</v>
      </c>
      <c r="C51" s="15" t="s">
        <v>12</v>
      </c>
      <c r="D51" s="16">
        <v>102.82</v>
      </c>
      <c r="E51" s="17"/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2">
        <v>7</v>
      </c>
      <c r="Q51" s="5" t="s">
        <v>46</v>
      </c>
      <c r="R51" s="15"/>
      <c r="S51" s="17"/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>
        <f t="shared" si="1"/>
        <v>102.82</v>
      </c>
      <c r="AE51" s="4"/>
      <c r="AF51" s="56"/>
    </row>
    <row r="52" spans="1:32" s="33" customFormat="1" ht="12.75">
      <c r="A52" s="1"/>
      <c r="B52" s="1"/>
      <c r="C52" s="25"/>
      <c r="D52" s="18"/>
      <c r="E52" s="51"/>
      <c r="F52" s="24"/>
      <c r="G52" s="47"/>
      <c r="H52" s="55"/>
      <c r="I52" s="47"/>
      <c r="J52" s="24"/>
      <c r="K52" s="47"/>
      <c r="L52" s="24"/>
      <c r="M52" s="47"/>
      <c r="N52" s="24"/>
      <c r="O52" s="47"/>
      <c r="P52" s="24"/>
      <c r="Q52" s="24"/>
      <c r="R52" s="24"/>
      <c r="S52" s="47"/>
      <c r="T52" s="56"/>
      <c r="U52" s="57"/>
      <c r="V52" s="24"/>
      <c r="W52" s="47"/>
      <c r="X52" s="24"/>
      <c r="Y52" s="47" t="s">
        <v>0</v>
      </c>
      <c r="Z52" s="24"/>
      <c r="AA52" s="47"/>
      <c r="AB52" s="24"/>
      <c r="AC52" s="47"/>
      <c r="AD52" s="24"/>
      <c r="AE52" s="1"/>
      <c r="AF52" s="24"/>
    </row>
    <row r="53" spans="1:32" s="33" customFormat="1" ht="13.5" thickBot="1">
      <c r="A53" s="19"/>
      <c r="B53" s="20" t="s">
        <v>15</v>
      </c>
      <c r="C53" s="58"/>
      <c r="D53" s="16">
        <f>SUM(D45:D52)</f>
        <v>1664.9499999999998</v>
      </c>
      <c r="E53" s="59"/>
      <c r="F53" s="16">
        <f>SUM(F45:F52)</f>
        <v>0</v>
      </c>
      <c r="G53" s="59"/>
      <c r="H53" s="16">
        <f>SUM(H45:H52)</f>
        <v>0</v>
      </c>
      <c r="I53" s="59"/>
      <c r="J53" s="16">
        <f>SUM(J45:J52)</f>
        <v>0</v>
      </c>
      <c r="K53" s="59"/>
      <c r="L53" s="16">
        <f>SUM(L45:L52)</f>
        <v>0</v>
      </c>
      <c r="M53" s="59"/>
      <c r="N53" s="16">
        <f>SUM(N45:N52)</f>
        <v>0</v>
      </c>
      <c r="O53" s="59"/>
      <c r="P53" s="60"/>
      <c r="Q53" s="54" t="s">
        <v>15</v>
      </c>
      <c r="R53" s="16">
        <f>SUM(R45:R52)</f>
        <v>0</v>
      </c>
      <c r="S53" s="16"/>
      <c r="T53" s="16">
        <f>SUM(T45:T52)</f>
        <v>0</v>
      </c>
      <c r="U53" s="16"/>
      <c r="V53" s="16">
        <f>SUM(V45:V52)</f>
        <v>0</v>
      </c>
      <c r="W53" s="59"/>
      <c r="X53" s="16">
        <f>SUM(X45:X52)</f>
        <v>0</v>
      </c>
      <c r="Y53" s="59"/>
      <c r="Z53" s="16">
        <f>SUM(Z45:Z52)</f>
        <v>0</v>
      </c>
      <c r="AA53" s="59"/>
      <c r="AB53" s="16">
        <f>SUM(AB45:AB52)</f>
        <v>0</v>
      </c>
      <c r="AC53" s="59"/>
      <c r="AD53" s="16">
        <f>SUM(AD45:AD52)</f>
        <v>1664.9499999999998</v>
      </c>
      <c r="AE53" s="1"/>
      <c r="AF53" s="24"/>
    </row>
    <row r="54" spans="1:32" s="33" customFormat="1" ht="13.5" thickTop="1">
      <c r="A54" s="1"/>
      <c r="B54" s="1"/>
      <c r="C54" s="2"/>
      <c r="D54" s="18"/>
      <c r="E54" s="26"/>
      <c r="F54" s="1"/>
      <c r="G54" s="3"/>
      <c r="H54" s="37"/>
      <c r="I54" s="3" t="s">
        <v>0</v>
      </c>
      <c r="J54" s="1"/>
      <c r="K54" s="3"/>
      <c r="L54" s="1"/>
      <c r="M54" s="3"/>
      <c r="N54" s="1"/>
      <c r="O54" s="3"/>
      <c r="P54" s="1"/>
      <c r="Q54" s="1"/>
      <c r="R54" s="1"/>
      <c r="S54" s="3"/>
      <c r="T54" s="1"/>
      <c r="U54" s="3"/>
      <c r="V54" s="1"/>
      <c r="W54" s="3"/>
      <c r="X54" s="1"/>
      <c r="Y54" s="3"/>
      <c r="Z54" s="1"/>
      <c r="AA54" s="3"/>
      <c r="AB54" s="1"/>
      <c r="AC54" s="3"/>
      <c r="AD54" s="1"/>
      <c r="AE54" s="1"/>
      <c r="AF54" s="1"/>
    </row>
    <row r="55" spans="1:32" s="33" customFormat="1" ht="13.5" thickBot="1">
      <c r="A55" s="19"/>
      <c r="B55" s="20" t="s">
        <v>17</v>
      </c>
      <c r="C55" s="21"/>
      <c r="D55" s="22">
        <f>D38+D53</f>
        <v>1960.7515393031015</v>
      </c>
      <c r="E55" s="23"/>
      <c r="F55" s="22">
        <f>F38+F53</f>
        <v>0</v>
      </c>
      <c r="G55" s="23"/>
      <c r="H55" s="22">
        <f>H38+H53</f>
        <v>0</v>
      </c>
      <c r="I55" s="23"/>
      <c r="J55" s="22">
        <f>J38+J53</f>
        <v>0</v>
      </c>
      <c r="K55" s="23"/>
      <c r="L55" s="22">
        <f>L38+L53</f>
        <v>0</v>
      </c>
      <c r="M55" s="23"/>
      <c r="N55" s="22">
        <f>N38+N53</f>
        <v>0</v>
      </c>
      <c r="O55" s="23"/>
      <c r="P55" s="19"/>
      <c r="Q55" s="20" t="s">
        <v>17</v>
      </c>
      <c r="R55" s="22">
        <f>R38+R53</f>
        <v>0</v>
      </c>
      <c r="S55" s="22"/>
      <c r="T55" s="22">
        <f>T38+T53</f>
        <v>0</v>
      </c>
      <c r="U55" s="22"/>
      <c r="V55" s="22">
        <f>V38+V53</f>
        <v>0</v>
      </c>
      <c r="W55" s="44"/>
      <c r="X55" s="22">
        <f>+X53+X38</f>
        <v>0</v>
      </c>
      <c r="Y55" s="23"/>
      <c r="Z55" s="22">
        <f>+Z53+Z38</f>
        <v>0</v>
      </c>
      <c r="AA55" s="23"/>
      <c r="AB55" s="22">
        <f>+AB53+AB38</f>
        <v>0</v>
      </c>
      <c r="AC55" s="23"/>
      <c r="AD55" s="22">
        <f>+AD53+AD38</f>
        <v>1960.7515393031015</v>
      </c>
      <c r="AE55" s="1"/>
      <c r="AF55" s="1"/>
    </row>
    <row r="56" spans="1:32" s="31" customFormat="1" ht="17.25" customHeight="1" thickTop="1">
      <c r="A56" s="41"/>
      <c r="B56" s="5" t="s">
        <v>35</v>
      </c>
      <c r="C56" s="6"/>
      <c r="D56" s="27">
        <f>D40/D55</f>
        <v>0.06487308435071276</v>
      </c>
      <c r="E56" s="47"/>
      <c r="F56" s="27" t="e">
        <f>F40/F55</f>
        <v>#DIV/0!</v>
      </c>
      <c r="G56" s="28" t="s">
        <v>0</v>
      </c>
      <c r="H56" s="27" t="e">
        <f>H40/H55</f>
        <v>#DIV/0!</v>
      </c>
      <c r="I56" s="28"/>
      <c r="J56" s="27" t="e">
        <f>J40/J55</f>
        <v>#DIV/0!</v>
      </c>
      <c r="K56" s="28"/>
      <c r="L56" s="27" t="e">
        <f>L40/L55</f>
        <v>#DIV/0!</v>
      </c>
      <c r="M56" s="28"/>
      <c r="N56" s="27" t="e">
        <f>N40/N55</f>
        <v>#DIV/0!</v>
      </c>
      <c r="O56" s="28"/>
      <c r="P56" s="41"/>
      <c r="Q56" s="5" t="s">
        <v>16</v>
      </c>
      <c r="R56" s="27" t="e">
        <f>R40/R55</f>
        <v>#DIV/0!</v>
      </c>
      <c r="S56" s="28"/>
      <c r="T56" s="27" t="e">
        <f>T40/T55</f>
        <v>#DIV/0!</v>
      </c>
      <c r="U56" s="28" t="s">
        <v>0</v>
      </c>
      <c r="V56" s="27" t="e">
        <f>V40/V55</f>
        <v>#DIV/0!</v>
      </c>
      <c r="W56" s="28" t="s">
        <v>0</v>
      </c>
      <c r="X56" s="27" t="e">
        <f>X40/X55</f>
        <v>#DIV/0!</v>
      </c>
      <c r="Y56" s="29"/>
      <c r="Z56" s="27" t="e">
        <f>Z40/Z55</f>
        <v>#DIV/0!</v>
      </c>
      <c r="AA56" s="29"/>
      <c r="AB56" s="27" t="e">
        <f>AB40/AB55</f>
        <v>#DIV/0!</v>
      </c>
      <c r="AC56" s="29" t="s">
        <v>0</v>
      </c>
      <c r="AD56" s="27"/>
      <c r="AE56" s="5"/>
      <c r="AF56" s="5"/>
    </row>
    <row r="57" spans="1:32" s="31" customFormat="1" ht="17.25" customHeight="1">
      <c r="A57" s="42" t="s">
        <v>38</v>
      </c>
      <c r="B57" s="29" t="s">
        <v>39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38</v>
      </c>
      <c r="Q57" s="29" t="s">
        <v>39</v>
      </c>
      <c r="R57" s="29"/>
      <c r="S57" s="27"/>
      <c r="T57" s="28"/>
      <c r="U57" s="27" t="s">
        <v>0</v>
      </c>
      <c r="V57" s="28"/>
      <c r="W57" s="28"/>
      <c r="X57" s="40"/>
      <c r="Y57" s="29"/>
      <c r="Z57" s="40" t="s">
        <v>0</v>
      </c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19</v>
      </c>
      <c r="B58" s="29" t="s">
        <v>41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19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 t="s">
        <v>40</v>
      </c>
      <c r="B59" s="29" t="s">
        <v>42</v>
      </c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 t="s">
        <v>40</v>
      </c>
      <c r="Q59" s="29" t="s">
        <v>42</v>
      </c>
      <c r="R59" s="29"/>
      <c r="S59" s="27"/>
      <c r="T59" s="28"/>
      <c r="U59" s="27"/>
      <c r="V59" s="28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7.25" customHeight="1">
      <c r="A60" s="42"/>
      <c r="B60" s="29"/>
      <c r="C60" s="29"/>
      <c r="D60" s="27"/>
      <c r="E60" s="28"/>
      <c r="F60" s="27"/>
      <c r="G60" s="28"/>
      <c r="H60" s="27"/>
      <c r="I60" s="28"/>
      <c r="J60" s="27"/>
      <c r="K60" s="28"/>
      <c r="L60" s="27"/>
      <c r="M60" s="28"/>
      <c r="N60" s="27"/>
      <c r="O60" s="28"/>
      <c r="P60" s="42"/>
      <c r="Q60" s="29"/>
      <c r="R60" s="29"/>
      <c r="S60" s="29"/>
      <c r="T60" s="28"/>
      <c r="U60" s="27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  <row r="61" spans="1:32" s="31" customFormat="1" ht="12.75">
      <c r="A61" s="5"/>
      <c r="B61" s="29"/>
      <c r="C61" s="29"/>
      <c r="D61" s="30"/>
      <c r="E61" s="28"/>
      <c r="F61" s="27"/>
      <c r="G61" s="28" t="s">
        <v>0</v>
      </c>
      <c r="H61" s="27"/>
      <c r="I61" s="28"/>
      <c r="J61" s="27"/>
      <c r="K61" s="28"/>
      <c r="L61" s="27"/>
      <c r="M61" s="28"/>
      <c r="N61" s="27"/>
      <c r="O61" s="28"/>
      <c r="P61" s="5"/>
      <c r="Q61" s="29"/>
      <c r="R61" s="27"/>
      <c r="S61" s="28"/>
      <c r="T61" s="32"/>
      <c r="U61" s="28"/>
      <c r="V61" s="27"/>
      <c r="W61" s="28"/>
      <c r="X61" s="40"/>
      <c r="Y61" s="29"/>
      <c r="Z61" s="40"/>
      <c r="AA61" s="29"/>
      <c r="AB61" s="40"/>
      <c r="AC61" s="29"/>
      <c r="AD61" s="40"/>
      <c r="AE61" s="5"/>
      <c r="AF61" s="5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70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2007-02-09T00:08:59Z</cp:lastPrinted>
  <dcterms:created xsi:type="dcterms:W3CDTF">2005-08-08T20:55:58Z</dcterms:created>
  <dcterms:modified xsi:type="dcterms:W3CDTF">2007-02-13T17:42:41Z</dcterms:modified>
  <cp:category/>
  <cp:version/>
  <cp:contentType/>
  <cp:contentStatus/>
</cp:coreProperties>
</file>