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event report" sheetId="1" r:id="rId1"/>
  </sheets>
  <definedNames>
    <definedName name="_xlnm.Print_Titles" localSheetId="0">'event report'!$1:$4</definedName>
  </definedNames>
  <calcPr fullCalcOnLoad="1"/>
</workbook>
</file>

<file path=xl/sharedStrings.xml><?xml version="1.0" encoding="utf-8"?>
<sst xmlns="http://schemas.openxmlformats.org/spreadsheetml/2006/main" count="89" uniqueCount="80">
  <si>
    <t>Total Diversion rate:</t>
  </si>
  <si>
    <t>Bins</t>
  </si>
  <si>
    <t>Carts</t>
  </si>
  <si>
    <t>Boxes (roll off)</t>
  </si>
  <si>
    <t xml:space="preserve">  Total tons collected - MSW</t>
  </si>
  <si>
    <t>Recycling</t>
  </si>
  <si>
    <t>Mixed recycling bins</t>
  </si>
  <si>
    <t>Cardboard bins</t>
  </si>
  <si>
    <t xml:space="preserve">  Total tons collected - Recycling</t>
  </si>
  <si>
    <t>Recycling notes:</t>
  </si>
  <si>
    <t>Composting</t>
  </si>
  <si>
    <t xml:space="preserve">  Total tons collected - Composting</t>
  </si>
  <si>
    <t>Composting notes:</t>
  </si>
  <si>
    <t>Event diversion rate:</t>
  </si>
  <si>
    <t>Comments/Recommendations:</t>
  </si>
  <si>
    <t xml:space="preserve">Name of event: </t>
  </si>
  <si>
    <t xml:space="preserve">Location: </t>
  </si>
  <si>
    <t xml:space="preserve">Date: </t>
  </si>
  <si>
    <t xml:space="preserve">Time: </t>
  </si>
  <si>
    <t xml:space="preserve">Attendance: </t>
  </si>
  <si>
    <t>Volunteer/Staffing info:</t>
  </si>
  <si>
    <t>Recycling/Trash setup:</t>
  </si>
  <si>
    <t>Containers provided and tons collected:</t>
  </si>
  <si>
    <t xml:space="preserve">  Total pounds collected - Recycling</t>
  </si>
  <si>
    <t>Mixed recycling carts</t>
  </si>
  <si>
    <t xml:space="preserve">  Total pounds collected - MSW</t>
  </si>
  <si>
    <t xml:space="preserve">  Total pounds collected - Composting</t>
  </si>
  <si>
    <t>Total diversion (tons):</t>
  </si>
  <si>
    <t>-</t>
  </si>
  <si>
    <t>NRWS Special Event Report:</t>
  </si>
  <si>
    <t>Total Composting:</t>
  </si>
  <si>
    <t>Total Garbage:</t>
  </si>
  <si>
    <t>Garbage</t>
  </si>
  <si>
    <t>Garbage notes:</t>
  </si>
  <si>
    <t>n/a</t>
  </si>
  <si>
    <t>Summary</t>
  </si>
  <si>
    <t>Tons Collected</t>
  </si>
  <si>
    <t>Boxes (roll off) - permanent 40 yd. compactor</t>
  </si>
  <si>
    <t>2006 E-Waste Event</t>
  </si>
  <si>
    <t>Total Electronics Recycling</t>
  </si>
  <si>
    <t>Napa Valley College, Napa Campus, South Parking Lot</t>
  </si>
  <si>
    <t xml:space="preserve">Friday, June 9th &amp; Saturday, June 10th </t>
  </si>
  <si>
    <t>9am-2pm</t>
  </si>
  <si>
    <t xml:space="preserve">Event Contacts: </t>
  </si>
  <si>
    <t>Ronald Buckhammer, Electronic Recyclers, 415.290.5607, rbuckhammer@electronicrecyclersofamerica.com</t>
  </si>
  <si>
    <t>NRWS/NCRWS, City, and County sponsored event</t>
  </si>
  <si>
    <t xml:space="preserve">Steve Wyatt, CRC, info@crc.org,  (707) 570-1600; </t>
  </si>
  <si>
    <t>NRWS provided staffing for e-waste dropoff and loading area - including entire MRF sorting staff</t>
  </si>
  <si>
    <t xml:space="preserve">6 yd </t>
  </si>
  <si>
    <t>2 - 95 gal</t>
  </si>
  <si>
    <t>Most garbage is packaging materials dropped off with e-waste</t>
  </si>
  <si>
    <t>2 - 6 yd</t>
  </si>
  <si>
    <t>cardboard truck</t>
  </si>
  <si>
    <t xml:space="preserve">Cardboard boxes the primary material - after bins filled quickly, cardboard was loaded directly into </t>
  </si>
  <si>
    <t>Corotto Can of commercial cardboard truck.</t>
  </si>
  <si>
    <t>No significant compostable waste stream at this event</t>
  </si>
  <si>
    <t>E-Waste totals:</t>
  </si>
  <si>
    <t>CRTs</t>
  </si>
  <si>
    <t>Napa Valley Personal Computer Users Group</t>
  </si>
  <si>
    <t>Total Tons E-Waste Collected</t>
  </si>
  <si>
    <t>Total Recycling (not including e-waste):</t>
  </si>
  <si>
    <t>On recycling end, having a truck there for cardboard was very important</t>
  </si>
  <si>
    <t>Napa County or Electronic Recyclers need to take hazardous waste away after event</t>
  </si>
  <si>
    <t>6th Annual Computers and Electronics Recycling Event</t>
  </si>
  <si>
    <t>NRWS staff swept area after the event each day</t>
  </si>
  <si>
    <t>We might want to bring a bin for plastic film in future - this was the majority of the garbage stream</t>
  </si>
  <si>
    <t>Otherwise, we would need several debris boxes (6 yd bins are not enough)</t>
  </si>
  <si>
    <t>Event went very smoothly - no large problems on the special event recycling end</t>
  </si>
  <si>
    <t>Other e-waste</t>
  </si>
  <si>
    <t>Total</t>
  </si>
  <si>
    <t>Computer Recycling Center</t>
  </si>
  <si>
    <t>Pre-event dropoffs at MDF (June 1-8)</t>
  </si>
  <si>
    <t>Post-event dropoffs at MDF (June 11-16)</t>
  </si>
  <si>
    <t>Event - Friday (June 9)</t>
  </si>
  <si>
    <t>Event - Saturday (June 10)</t>
  </si>
  <si>
    <t>Nearly 70 tons e-waste dropped off and shipped from MDF since January 1 - this may have reduced event tonnage a bit</t>
  </si>
  <si>
    <t>Simple sorting (into only 2 categories) and expanded list of acceptable products (especially microwaves) both pluses</t>
  </si>
  <si>
    <t>1535 cars (644 on Friday, 891 on Saturday) - survey results attached</t>
  </si>
  <si>
    <t>NVPCUG - Orion Hill, OHill@napanet.net (computers) &amp; Bill Wheadon, wheadonb@aol.com (volunteers)</t>
  </si>
  <si>
    <t>City of Napa staff and 23 volunteers from NVPCUG directed traffic and collected survey info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</si>
</sst>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;@"/>
    <numFmt numFmtId="169" formatCode="0.0%"/>
    <numFmt numFmtId="170" formatCode="[$-409]dddd\,\ mmmm\ dd\,\ yyyy"/>
    <numFmt numFmtId="171" formatCode="[$-409]h:mm:ss\ AM/PM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lightUp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0" fillId="0" borderId="2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7" fontId="0" fillId="0" borderId="0" xfId="0" applyNumberFormat="1" applyAlignment="1">
      <alignment/>
    </xf>
    <xf numFmtId="0" fontId="0" fillId="0" borderId="3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2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1"/>
  <sheetViews>
    <sheetView tabSelected="1" workbookViewId="0" topLeftCell="A61">
      <selection activeCell="A68" sqref="A68:IV75"/>
    </sheetView>
  </sheetViews>
  <sheetFormatPr defaultColWidth="9.140625" defaultRowHeight="12.75"/>
  <cols>
    <col min="1" max="1" width="21.8515625" style="6" customWidth="1"/>
    <col min="2" max="2" width="57.28125" style="0" customWidth="1"/>
    <col min="3" max="4" width="16.7109375" style="0" customWidth="1"/>
    <col min="5" max="5" width="16.28125" style="0" customWidth="1"/>
    <col min="6" max="9" width="14.7109375" style="0" customWidth="1"/>
  </cols>
  <sheetData>
    <row r="2" spans="2:3" ht="12.75">
      <c r="B2" s="1" t="s">
        <v>29</v>
      </c>
      <c r="C2" s="2" t="s">
        <v>38</v>
      </c>
    </row>
    <row r="3" spans="1:4" ht="13.5" thickBot="1">
      <c r="A3" s="14"/>
      <c r="B3" s="4"/>
      <c r="C3" s="4"/>
      <c r="D3" s="4"/>
    </row>
    <row r="4" spans="2:4" ht="12.75">
      <c r="B4" s="3"/>
      <c r="C4" s="5"/>
      <c r="D4" s="5"/>
    </row>
    <row r="5" spans="2:4" ht="12.75">
      <c r="B5" s="6" t="s">
        <v>35</v>
      </c>
      <c r="D5" s="3" t="s">
        <v>36</v>
      </c>
    </row>
    <row r="6" ht="12.75">
      <c r="B6" s="18"/>
    </row>
    <row r="7" spans="2:5" ht="12.75">
      <c r="B7" s="7" t="s">
        <v>60</v>
      </c>
      <c r="C7" s="16"/>
      <c r="D7" s="25">
        <f>D50</f>
        <v>1.22</v>
      </c>
      <c r="E7" s="3"/>
    </row>
    <row r="8" spans="2:5" ht="12.75">
      <c r="B8" s="7" t="s">
        <v>30</v>
      </c>
      <c r="C8" s="16"/>
      <c r="D8" s="25" t="s">
        <v>34</v>
      </c>
      <c r="E8" s="3"/>
    </row>
    <row r="9" spans="2:5" ht="12.75">
      <c r="B9" s="7" t="s">
        <v>31</v>
      </c>
      <c r="C9" s="16"/>
      <c r="D9" s="25">
        <f>D38</f>
        <v>0.225</v>
      </c>
      <c r="E9" s="3"/>
    </row>
    <row r="10" spans="2:5" ht="12.75">
      <c r="B10" s="7" t="s">
        <v>0</v>
      </c>
      <c r="C10" s="16"/>
      <c r="D10" s="21">
        <f>D66</f>
        <v>0.8442906574394463</v>
      </c>
      <c r="E10" s="3"/>
    </row>
    <row r="11" spans="2:5" ht="12.75">
      <c r="B11" s="7"/>
      <c r="C11" s="16"/>
      <c r="D11" s="21"/>
      <c r="E11" s="3"/>
    </row>
    <row r="12" spans="2:5" ht="12.75">
      <c r="B12" s="7" t="s">
        <v>39</v>
      </c>
      <c r="C12" s="16"/>
      <c r="D12" s="25">
        <f>E75</f>
        <v>179.9765</v>
      </c>
      <c r="E12" s="3"/>
    </row>
    <row r="13" spans="2:5" ht="12.75">
      <c r="B13" s="7"/>
      <c r="C13" s="3"/>
      <c r="D13" s="3"/>
      <c r="E13" s="3"/>
    </row>
    <row r="14" spans="1:4" s="9" customFormat="1" ht="12.75">
      <c r="A14" s="15"/>
      <c r="B14" s="8"/>
      <c r="C14" s="8"/>
      <c r="D14" s="8"/>
    </row>
    <row r="15" s="9" customFormat="1" ht="12.75">
      <c r="A15" s="10"/>
    </row>
    <row r="16" spans="1:2" ht="12.75">
      <c r="A16" s="6" t="s">
        <v>15</v>
      </c>
      <c r="B16" s="7" t="s">
        <v>63</v>
      </c>
    </row>
    <row r="17" spans="1:2" ht="12.75">
      <c r="A17" s="6" t="s">
        <v>16</v>
      </c>
      <c r="B17" s="7" t="s">
        <v>40</v>
      </c>
    </row>
    <row r="18" spans="1:2" ht="12.75">
      <c r="A18" s="6" t="s">
        <v>17</v>
      </c>
      <c r="B18" s="7" t="s">
        <v>41</v>
      </c>
    </row>
    <row r="19" spans="1:2" ht="12.75">
      <c r="A19" s="6" t="s">
        <v>18</v>
      </c>
      <c r="B19" s="7" t="s">
        <v>42</v>
      </c>
    </row>
    <row r="20" spans="1:2" ht="12.75">
      <c r="A20" s="6" t="s">
        <v>19</v>
      </c>
      <c r="B20" s="22" t="s">
        <v>77</v>
      </c>
    </row>
    <row r="21" ht="12.75">
      <c r="B21" s="7"/>
    </row>
    <row r="22" spans="1:2" ht="12.75">
      <c r="A22" s="6" t="s">
        <v>43</v>
      </c>
      <c r="B22" s="7" t="s">
        <v>45</v>
      </c>
    </row>
    <row r="23" ht="12.75">
      <c r="B23" s="7" t="s">
        <v>44</v>
      </c>
    </row>
    <row r="24" ht="12.75">
      <c r="B24" s="26" t="s">
        <v>46</v>
      </c>
    </row>
    <row r="25" ht="12.75">
      <c r="B25" s="24" t="s">
        <v>78</v>
      </c>
    </row>
    <row r="26" ht="12.75">
      <c r="B26" s="26"/>
    </row>
    <row r="27" spans="1:2" ht="12.75">
      <c r="A27" s="6" t="s">
        <v>20</v>
      </c>
      <c r="B27" s="7" t="s">
        <v>47</v>
      </c>
    </row>
    <row r="28" ht="12.75">
      <c r="B28" s="7" t="s">
        <v>79</v>
      </c>
    </row>
    <row r="29" ht="12.75">
      <c r="B29" s="7"/>
    </row>
    <row r="30" ht="12.75">
      <c r="B30" s="6" t="s">
        <v>21</v>
      </c>
    </row>
    <row r="31" ht="12.75">
      <c r="B31" s="6"/>
    </row>
    <row r="32" ht="12.75">
      <c r="B32" s="11" t="s">
        <v>32</v>
      </c>
    </row>
    <row r="33" ht="12.75">
      <c r="B33" t="s">
        <v>22</v>
      </c>
    </row>
    <row r="34" spans="2:4" ht="12.75">
      <c r="B34" t="s">
        <v>1</v>
      </c>
      <c r="C34" t="s">
        <v>48</v>
      </c>
      <c r="D34">
        <v>450</v>
      </c>
    </row>
    <row r="35" spans="2:3" ht="12.75">
      <c r="B35" t="s">
        <v>2</v>
      </c>
      <c r="C35" s="27" t="s">
        <v>49</v>
      </c>
    </row>
    <row r="36" ht="12.75">
      <c r="B36" t="s">
        <v>37</v>
      </c>
    </row>
    <row r="37" spans="2:4" ht="12.75">
      <c r="B37" t="s">
        <v>25</v>
      </c>
      <c r="D37">
        <f>SUM(D34:D36)</f>
        <v>450</v>
      </c>
    </row>
    <row r="38" spans="2:4" ht="13.5" thickBot="1">
      <c r="B38" t="s">
        <v>4</v>
      </c>
      <c r="D38" s="19">
        <f>D37/2000</f>
        <v>0.225</v>
      </c>
    </row>
    <row r="39" spans="2:4" ht="12.75">
      <c r="B39" s="6" t="s">
        <v>33</v>
      </c>
      <c r="D39" s="13"/>
    </row>
    <row r="40" spans="2:4" ht="12.75">
      <c r="B40" t="s">
        <v>50</v>
      </c>
      <c r="D40" s="13"/>
    </row>
    <row r="41" spans="2:4" ht="12.75">
      <c r="B41" t="s">
        <v>64</v>
      </c>
      <c r="D41" s="13"/>
    </row>
    <row r="42" ht="12.75">
      <c r="D42" s="13"/>
    </row>
    <row r="43" ht="12.75">
      <c r="B43" s="11" t="s">
        <v>5</v>
      </c>
    </row>
    <row r="44" ht="12.75">
      <c r="B44" t="s">
        <v>22</v>
      </c>
    </row>
    <row r="45" spans="2:3" ht="12.75">
      <c r="B45" t="s">
        <v>6</v>
      </c>
      <c r="C45" t="s">
        <v>28</v>
      </c>
    </row>
    <row r="46" spans="2:4" ht="12.75">
      <c r="B46" t="s">
        <v>7</v>
      </c>
      <c r="C46" t="s">
        <v>51</v>
      </c>
      <c r="D46">
        <v>600</v>
      </c>
    </row>
    <row r="47" spans="2:3" ht="12.75">
      <c r="B47" t="s">
        <v>24</v>
      </c>
      <c r="C47" t="s">
        <v>49</v>
      </c>
    </row>
    <row r="48" spans="2:4" ht="12.75">
      <c r="B48" t="s">
        <v>3</v>
      </c>
      <c r="C48" t="s">
        <v>52</v>
      </c>
      <c r="D48">
        <f>0.92*2000</f>
        <v>1840</v>
      </c>
    </row>
    <row r="49" spans="2:4" ht="12.75">
      <c r="B49" t="s">
        <v>23</v>
      </c>
      <c r="D49">
        <f>SUM(D45:D48)</f>
        <v>2440</v>
      </c>
    </row>
    <row r="50" spans="2:4" ht="13.5" thickBot="1">
      <c r="B50" t="s">
        <v>8</v>
      </c>
      <c r="D50" s="19">
        <f>D49/2000</f>
        <v>1.22</v>
      </c>
    </row>
    <row r="51" spans="2:4" ht="12.75">
      <c r="B51" s="6" t="s">
        <v>9</v>
      </c>
      <c r="D51" s="13"/>
    </row>
    <row r="52" spans="2:4" ht="12.75">
      <c r="B52" t="s">
        <v>53</v>
      </c>
      <c r="D52" s="13"/>
    </row>
    <row r="53" spans="2:4" ht="12.75">
      <c r="B53" t="s">
        <v>54</v>
      </c>
      <c r="D53" s="13"/>
    </row>
    <row r="54" ht="12.75">
      <c r="D54" s="13"/>
    </row>
    <row r="55" ht="12.75">
      <c r="B55" s="11" t="s">
        <v>10</v>
      </c>
    </row>
    <row r="56" ht="12.75">
      <c r="B56" t="s">
        <v>22</v>
      </c>
    </row>
    <row r="57" spans="2:3" ht="12.75">
      <c r="B57" t="s">
        <v>1</v>
      </c>
      <c r="C57" t="s">
        <v>28</v>
      </c>
    </row>
    <row r="58" spans="2:3" ht="12.75">
      <c r="B58" t="s">
        <v>2</v>
      </c>
      <c r="C58" t="s">
        <v>28</v>
      </c>
    </row>
    <row r="59" spans="2:3" ht="12.75">
      <c r="B59" t="s">
        <v>3</v>
      </c>
      <c r="C59" t="s">
        <v>28</v>
      </c>
    </row>
    <row r="60" ht="12.75">
      <c r="B60" t="s">
        <v>26</v>
      </c>
    </row>
    <row r="61" spans="2:4" ht="13.5" thickBot="1">
      <c r="B61" t="s">
        <v>11</v>
      </c>
      <c r="D61" s="12">
        <f>D60/2000</f>
        <v>0</v>
      </c>
    </row>
    <row r="62" ht="12.75">
      <c r="B62" s="6" t="s">
        <v>12</v>
      </c>
    </row>
    <row r="63" ht="12.75">
      <c r="B63" s="7" t="s">
        <v>55</v>
      </c>
    </row>
    <row r="64" ht="12.75">
      <c r="B64" s="7"/>
    </row>
    <row r="65" spans="2:4" ht="12.75">
      <c r="B65" s="6" t="s">
        <v>27</v>
      </c>
      <c r="D65" s="17">
        <f>D50+D61</f>
        <v>1.22</v>
      </c>
    </row>
    <row r="66" spans="2:4" ht="12.75">
      <c r="B66" s="6" t="s">
        <v>13</v>
      </c>
      <c r="D66" s="20">
        <f>D65/(D65+D38)</f>
        <v>0.8442906574394463</v>
      </c>
    </row>
    <row r="67" ht="13.5" thickBot="1"/>
    <row r="68" spans="1:5" s="7" customFormat="1" ht="12.75">
      <c r="A68" s="41"/>
      <c r="B68" s="37" t="s">
        <v>56</v>
      </c>
      <c r="C68" s="35" t="s">
        <v>57</v>
      </c>
      <c r="D68" s="35" t="s">
        <v>68</v>
      </c>
      <c r="E68" s="36" t="s">
        <v>69</v>
      </c>
    </row>
    <row r="69" spans="1:5" s="7" customFormat="1" ht="12.75">
      <c r="A69" s="28"/>
      <c r="B69" s="38" t="s">
        <v>71</v>
      </c>
      <c r="C69" s="29">
        <f>26403/2000</f>
        <v>13.2015</v>
      </c>
      <c r="D69" s="29">
        <f>15075/2000</f>
        <v>7.5375</v>
      </c>
      <c r="E69" s="30">
        <f>SUM(C69:D69)</f>
        <v>20.738999999999997</v>
      </c>
    </row>
    <row r="70" spans="1:5" s="7" customFormat="1" ht="12.75">
      <c r="A70" s="28"/>
      <c r="B70" s="38" t="s">
        <v>73</v>
      </c>
      <c r="C70" s="29">
        <f>56667/2000</f>
        <v>28.3335</v>
      </c>
      <c r="D70" s="29">
        <f>64365/2000</f>
        <v>32.1825</v>
      </c>
      <c r="E70" s="30">
        <f aca="true" t="shared" si="0" ref="E70:E75">C70+D70</f>
        <v>60.516</v>
      </c>
    </row>
    <row r="71" spans="1:5" ht="12.75">
      <c r="A71" s="42"/>
      <c r="B71" s="39" t="s">
        <v>74</v>
      </c>
      <c r="C71" s="31">
        <f>56619/2000</f>
        <v>28.3095</v>
      </c>
      <c r="D71" s="31">
        <f>59186/2000</f>
        <v>29.593</v>
      </c>
      <c r="E71" s="30">
        <f t="shared" si="0"/>
        <v>57.9025</v>
      </c>
    </row>
    <row r="72" spans="1:5" ht="12.75">
      <c r="A72" s="42"/>
      <c r="B72" s="39" t="s">
        <v>70</v>
      </c>
      <c r="C72" s="32">
        <v>5.39</v>
      </c>
      <c r="D72" s="32">
        <v>5.39</v>
      </c>
      <c r="E72" s="30">
        <f t="shared" si="0"/>
        <v>10.78</v>
      </c>
    </row>
    <row r="73" spans="1:5" ht="12.75">
      <c r="A73" s="42"/>
      <c r="B73" s="39" t="s">
        <v>58</v>
      </c>
      <c r="C73" s="31">
        <v>0</v>
      </c>
      <c r="D73" s="31">
        <v>1</v>
      </c>
      <c r="E73" s="30">
        <f t="shared" si="0"/>
        <v>1</v>
      </c>
    </row>
    <row r="74" spans="1:5" ht="12.75">
      <c r="A74" s="42"/>
      <c r="B74" s="39" t="s">
        <v>72</v>
      </c>
      <c r="C74" s="31">
        <f>28804/2000</f>
        <v>14.402</v>
      </c>
      <c r="D74" s="31">
        <f>29274/2000</f>
        <v>14.637</v>
      </c>
      <c r="E74" s="30">
        <f t="shared" si="0"/>
        <v>29.039</v>
      </c>
    </row>
    <row r="75" spans="1:5" ht="13.5" thickBot="1">
      <c r="A75" s="43"/>
      <c r="B75" s="40" t="s">
        <v>59</v>
      </c>
      <c r="C75" s="33">
        <f>SUM(C69:C74)</f>
        <v>89.6365</v>
      </c>
      <c r="D75" s="33">
        <f>SUM(D69:D74)</f>
        <v>90.34</v>
      </c>
      <c r="E75" s="34">
        <f t="shared" si="0"/>
        <v>179.9765</v>
      </c>
    </row>
    <row r="76" ht="12.75">
      <c r="B76" s="24"/>
    </row>
    <row r="77" ht="12.75">
      <c r="B77" s="6" t="s">
        <v>14</v>
      </c>
    </row>
    <row r="78" ht="12.75">
      <c r="B78" s="24"/>
    </row>
    <row r="79" ht="12.75">
      <c r="B79" s="24" t="s">
        <v>67</v>
      </c>
    </row>
    <row r="80" ht="12.75">
      <c r="B80" s="24" t="s">
        <v>76</v>
      </c>
    </row>
    <row r="81" ht="12.75">
      <c r="B81" s="24" t="s">
        <v>61</v>
      </c>
    </row>
    <row r="82" ht="12.75">
      <c r="B82" s="24" t="s">
        <v>66</v>
      </c>
    </row>
    <row r="83" ht="12.75">
      <c r="B83" s="24" t="s">
        <v>62</v>
      </c>
    </row>
    <row r="84" ht="12.75">
      <c r="B84" s="24" t="s">
        <v>65</v>
      </c>
    </row>
    <row r="85" ht="12.75">
      <c r="B85" s="24" t="s">
        <v>75</v>
      </c>
    </row>
    <row r="86" ht="12.75">
      <c r="B86" s="24"/>
    </row>
    <row r="87" ht="12.75">
      <c r="B87" s="7"/>
    </row>
    <row r="88" ht="12.75">
      <c r="B88" s="7"/>
    </row>
    <row r="89" ht="12.75">
      <c r="B89" s="7"/>
    </row>
    <row r="90" ht="15">
      <c r="B90" s="23"/>
    </row>
    <row r="91" ht="12.75">
      <c r="B91" s="7"/>
    </row>
    <row r="92" ht="12.75">
      <c r="B92" s="7"/>
    </row>
    <row r="93" ht="12.75">
      <c r="B93" s="7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</sheetData>
  <printOptions/>
  <pageMargins left="0.75" right="0.75" top="1" bottom="1" header="0.5" footer="0.5"/>
  <pageSetup horizontalDpi="600" verticalDpi="600" orientation="landscape" scale="93" r:id="rId1"/>
  <headerFooter alignWithMargins="0">
    <oddFooter>&amp;CPage &amp;P</oddFooter>
  </headerFooter>
  <rowBreaks count="2" manualBreakCount="2">
    <brk id="3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Recycling &amp; Waste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jpahl</cp:lastModifiedBy>
  <cp:lastPrinted>2006-07-24T20:43:55Z</cp:lastPrinted>
  <dcterms:created xsi:type="dcterms:W3CDTF">2006-02-27T16:09:30Z</dcterms:created>
  <dcterms:modified xsi:type="dcterms:W3CDTF">2006-08-15T21:57:32Z</dcterms:modified>
  <cp:category/>
  <cp:version/>
  <cp:contentType/>
  <cp:contentStatus/>
</cp:coreProperties>
</file>