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12"/>
  </bookViews>
  <sheets>
    <sheet name="JAN 08 " sheetId="1" r:id="rId1"/>
    <sheet name="FEB 08" sheetId="2" r:id="rId2"/>
    <sheet name="MAR 08" sheetId="3" r:id="rId3"/>
    <sheet name="APR 08" sheetId="4" state="hidden" r:id="rId4"/>
    <sheet name="MAY 08" sheetId="5" state="hidden" r:id="rId5"/>
    <sheet name="JUNE 08" sheetId="6" state="hidden" r:id="rId6"/>
    <sheet name="JULY 08" sheetId="7" state="hidden" r:id="rId7"/>
    <sheet name="AUG 08" sheetId="8" state="hidden" r:id="rId8"/>
    <sheet name="SEPT 08" sheetId="9" state="hidden" r:id="rId9"/>
    <sheet name="OCT 08" sheetId="10" state="hidden" r:id="rId10"/>
    <sheet name="NOV 08" sheetId="11" state="hidden" r:id="rId11"/>
    <sheet name="DEC 08" sheetId="12" state="hidden" r:id="rId12"/>
    <sheet name="APRIL 08" sheetId="13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</externalReferences>
  <definedNames/>
  <calcPr fullCalcOnLoad="1"/>
</workbook>
</file>

<file path=xl/sharedStrings.xml><?xml version="1.0" encoding="utf-8"?>
<sst xmlns="http://schemas.openxmlformats.org/spreadsheetml/2006/main" count="709" uniqueCount="92">
  <si>
    <t xml:space="preserve"> </t>
  </si>
  <si>
    <t>R</t>
  </si>
  <si>
    <t>GREEN SHEET</t>
  </si>
  <si>
    <t>CFL REPORT</t>
  </si>
  <si>
    <t>TOTAL % RECYCLED FROM CFL &amp; UVDS CURBSIDE</t>
  </si>
  <si>
    <t>UVDS &amp; UVR DIVERSION RATE</t>
  </si>
  <si>
    <t>UVDS CURBSIDE RECYCLE TONS (from Whitehall Lane Facility daily bale report)</t>
  </si>
  <si>
    <t>UVDS GREEN/WOOD to CFL</t>
  </si>
  <si>
    <t>UVR GREEN/WOOD to CFL</t>
  </si>
  <si>
    <t xml:space="preserve">UVR  ASPHALT / DIRT / CONCRETE </t>
  </si>
  <si>
    <t>UVDS tons disposed at CFL</t>
  </si>
  <si>
    <t>UVDS/UVR Generation = disposal plus recycling (lines 3 &amp; 7)</t>
  </si>
  <si>
    <t>UVDS/UVR Diversion Rate (recycling divided by generation)</t>
  </si>
  <si>
    <t>CFL DIVERSION RATE</t>
  </si>
  <si>
    <t>PUBLIC DELIVERED GREEN / WOOD WASTE</t>
  </si>
  <si>
    <t xml:space="preserve">PUBLIC DELIVERED WHITE METALS </t>
  </si>
  <si>
    <t>Public tons disposed</t>
  </si>
  <si>
    <t>CFL/Public Generation = disposal plus recycling (line 14)</t>
  </si>
  <si>
    <t>CFL/Public Diversion Rate (recycling divided by generation)</t>
  </si>
  <si>
    <t>COMBINED UVDS/UVR/CFL DIVERSION RATE</t>
  </si>
  <si>
    <t>TOTAL TONS DISPOSED AT CFL</t>
  </si>
  <si>
    <t>TOTAL TONS DIVERTED  UVDS/UVR/CFL</t>
  </si>
  <si>
    <t xml:space="preserve">TOTAL GENERATION </t>
  </si>
  <si>
    <t>DIVERSION RATE</t>
  </si>
  <si>
    <t>NOTES:</t>
  </si>
  <si>
    <t>Green sheet = monthly summary of Daily Bale Report of Curbside Recyclables at Whitehall Lane recycling facility</t>
  </si>
  <si>
    <t>CFL REPORT = CLOVER FLAT LANDFILL MONTHLY REPORT</t>
  </si>
  <si>
    <t xml:space="preserve">UVDS = UPPER VALLEY DISPOSAL SERVICE </t>
  </si>
  <si>
    <r>
      <t xml:space="preserve">UVR = UPPER VALLEY RECYCLE    </t>
    </r>
    <r>
      <rPr>
        <b/>
        <sz val="12"/>
        <rFont val="Arial"/>
        <family val="2"/>
      </rPr>
      <t>UVR is a separate entity that services large volume generators or source separated recyclable materials such as cardboard, glass, steel, scrap metal, and pomace</t>
    </r>
  </si>
  <si>
    <r>
      <t xml:space="preserve">CURBSIDE RECYCLING </t>
    </r>
    <r>
      <rPr>
        <b/>
        <sz val="12"/>
        <rFont val="Arial"/>
        <family val="2"/>
      </rPr>
      <t>refers to single stream collection where all recyclables are combined and collected in a single cart</t>
    </r>
  </si>
  <si>
    <r>
      <t>UVDS &amp; UVR &amp; CFL DIVERSION SUMMARY</t>
    </r>
    <r>
      <rPr>
        <b/>
        <sz val="20"/>
        <color indexed="57"/>
        <rFont val="Arial"/>
        <family val="2"/>
      </rPr>
      <t xml:space="preserve"> </t>
    </r>
  </si>
  <si>
    <r>
      <t xml:space="preserve">PUBLIC DELIVERED OIL, BATTERIES, TIRES      </t>
    </r>
    <r>
      <rPr>
        <b/>
        <u val="single"/>
        <sz val="14"/>
        <color indexed="10"/>
        <rFont val="Arial"/>
        <family val="2"/>
      </rPr>
      <t>18.7</t>
    </r>
  </si>
  <si>
    <t>AUGUST  2007</t>
  </si>
  <si>
    <t>SEPTEMBER 2007</t>
  </si>
  <si>
    <r>
      <t xml:space="preserve">PUBLIC DELIVERED CRT/TVs/Electronics          </t>
    </r>
    <r>
      <rPr>
        <b/>
        <u val="single"/>
        <sz val="14"/>
        <color indexed="10"/>
        <rFont val="Arial"/>
        <family val="2"/>
      </rPr>
      <t>0.00</t>
    </r>
    <r>
      <rPr>
        <b/>
        <sz val="14"/>
        <rFont val="Arial"/>
        <family val="2"/>
      </rPr>
      <t xml:space="preserve"> </t>
    </r>
  </si>
  <si>
    <r>
      <t>UVR TONS COMMERCIAL RECYCLE TONS (from Whitehall Lane Facility - Includes all CFL recyclable materials</t>
    </r>
    <r>
      <rPr>
        <b/>
        <sz val="14"/>
        <color indexed="10"/>
        <rFont val="Arial"/>
        <family val="2"/>
      </rPr>
      <t xml:space="preserve">  (</t>
    </r>
    <r>
      <rPr>
        <b/>
        <u val="single"/>
        <sz val="14"/>
        <color indexed="10"/>
        <rFont val="Arial"/>
        <family val="2"/>
      </rPr>
      <t>81.00</t>
    </r>
    <r>
      <rPr>
        <b/>
        <sz val="14"/>
        <color indexed="10"/>
        <rFont val="Arial"/>
        <family val="2"/>
      </rPr>
      <t xml:space="preserve">) </t>
    </r>
    <r>
      <rPr>
        <b/>
        <sz val="14"/>
        <rFont val="Arial"/>
        <family val="2"/>
      </rPr>
      <t>including UVDS chip &amp; grind.</t>
    </r>
  </si>
  <si>
    <r>
      <t xml:space="preserve">PUBLIC DELIVERED OIL, BATTERIES, TIRES      </t>
    </r>
    <r>
      <rPr>
        <b/>
        <u val="single"/>
        <sz val="14"/>
        <color indexed="10"/>
        <rFont val="Arial"/>
        <family val="2"/>
      </rPr>
      <t>29.60</t>
    </r>
  </si>
  <si>
    <r>
      <t xml:space="preserve">PUBLIC DELIVERED CRT/TVs/Electronics             </t>
    </r>
    <r>
      <rPr>
        <b/>
        <u val="single"/>
        <sz val="14"/>
        <color indexed="10"/>
        <rFont val="Arial"/>
        <family val="2"/>
      </rPr>
      <t>.10</t>
    </r>
    <r>
      <rPr>
        <b/>
        <sz val="14"/>
        <rFont val="Arial"/>
        <family val="2"/>
      </rPr>
      <t xml:space="preserve"> </t>
    </r>
  </si>
  <si>
    <r>
      <t>UVR TONS COMMERCIAL RECYCLE TONS (from Whitehall Lane Facility - Includes all CFL recyclable materials</t>
    </r>
    <r>
      <rPr>
        <b/>
        <sz val="14"/>
        <color indexed="10"/>
        <rFont val="Arial"/>
        <family val="2"/>
      </rPr>
      <t xml:space="preserve"> ( 78.85 ) </t>
    </r>
    <r>
      <rPr>
        <b/>
        <sz val="14"/>
        <rFont val="Arial"/>
        <family val="2"/>
      </rPr>
      <t>including UVDS chip &amp; grind</t>
    </r>
    <r>
      <rPr>
        <b/>
        <sz val="14"/>
        <color indexed="10"/>
        <rFont val="Arial"/>
        <family val="2"/>
      </rPr>
      <t>.</t>
    </r>
  </si>
  <si>
    <r>
      <t xml:space="preserve">PUBLIC DELIVERED OIL, BATTERIES, TIRES      </t>
    </r>
    <r>
      <rPr>
        <b/>
        <sz val="14"/>
        <color indexed="10"/>
        <rFont val="Arial"/>
        <family val="2"/>
      </rPr>
      <t>2.10</t>
    </r>
  </si>
  <si>
    <r>
      <t>UVR TONS COMMERCIAL RECYCLE TONS (from Whitehall Lane Facility - Includes all CFL recyclable materials</t>
    </r>
    <r>
      <rPr>
        <b/>
        <sz val="14"/>
        <color indexed="10"/>
        <rFont val="Arial"/>
        <family val="2"/>
      </rPr>
      <t xml:space="preserve"> ( 78.79 )</t>
    </r>
    <r>
      <rPr>
        <b/>
        <sz val="14"/>
        <rFont val="Arial"/>
        <family val="2"/>
      </rPr>
      <t xml:space="preserve"> including UVDS chip &amp; grind.</t>
    </r>
  </si>
  <si>
    <r>
      <t xml:space="preserve">PUBLIC DELIVERED CRT/TVs/Electronics         </t>
    </r>
    <r>
      <rPr>
        <b/>
        <sz val="14"/>
        <color indexed="10"/>
        <rFont val="Arial"/>
        <family val="2"/>
      </rPr>
      <t xml:space="preserve"> </t>
    </r>
    <r>
      <rPr>
        <b/>
        <u val="single"/>
        <sz val="14"/>
        <color indexed="10"/>
        <rFont val="Arial"/>
        <family val="2"/>
      </rPr>
      <t>0.00</t>
    </r>
    <r>
      <rPr>
        <b/>
        <sz val="14"/>
        <color indexed="10"/>
        <rFont val="Arial"/>
        <family val="2"/>
      </rPr>
      <t xml:space="preserve"> </t>
    </r>
  </si>
  <si>
    <r>
      <t>UVR TONS COMMERCIAL RECYCLE TONS (from Whitehall Lane Facility - Includes all CFL recyclable materials</t>
    </r>
    <r>
      <rPr>
        <b/>
        <sz val="14"/>
        <color indexed="10"/>
        <rFont val="Arial"/>
        <family val="2"/>
      </rPr>
      <t xml:space="preserve"> </t>
    </r>
    <r>
      <rPr>
        <b/>
        <u val="single"/>
        <sz val="14"/>
        <color indexed="10"/>
        <rFont val="Arial"/>
        <family val="2"/>
      </rPr>
      <t>95.42</t>
    </r>
    <r>
      <rPr>
        <b/>
        <sz val="14"/>
        <color indexed="10"/>
        <rFont val="Arial"/>
        <family val="2"/>
      </rPr>
      <t xml:space="preserve"> </t>
    </r>
    <r>
      <rPr>
        <b/>
        <sz val="14"/>
        <rFont val="Arial"/>
        <family val="2"/>
      </rPr>
      <t>including UVDS chip &amp; grind.</t>
    </r>
  </si>
  <si>
    <r>
      <t xml:space="preserve">PUBLIC DELIVERED CRT/TVs/Electronics          </t>
    </r>
    <r>
      <rPr>
        <b/>
        <u val="single"/>
        <sz val="14"/>
        <color indexed="10"/>
        <rFont val="Arial"/>
        <family val="2"/>
      </rPr>
      <t>5.57</t>
    </r>
    <r>
      <rPr>
        <b/>
        <sz val="14"/>
        <rFont val="Arial"/>
        <family val="2"/>
      </rPr>
      <t xml:space="preserve"> </t>
    </r>
  </si>
  <si>
    <r>
      <t xml:space="preserve">PUBLIC DELIVERED OIL, BATTERIES, TIRES      </t>
    </r>
    <r>
      <rPr>
        <b/>
        <u val="single"/>
        <sz val="14"/>
        <color indexed="10"/>
        <rFont val="Arial"/>
        <family val="2"/>
      </rPr>
      <t>11.20</t>
    </r>
  </si>
  <si>
    <r>
      <t>UVR TONS COMMERCIAL RECYCLE TONS (from Whitehall Lane Facility - Includes all CFL recyclable materials</t>
    </r>
    <r>
      <rPr>
        <b/>
        <sz val="14"/>
        <color indexed="10"/>
        <rFont val="Arial"/>
        <family val="2"/>
      </rPr>
      <t xml:space="preserve">  (82.84) </t>
    </r>
    <r>
      <rPr>
        <b/>
        <sz val="14"/>
        <rFont val="Arial"/>
        <family val="2"/>
      </rPr>
      <t>including UVDS chip &amp; grind.</t>
    </r>
  </si>
  <si>
    <r>
      <t xml:space="preserve">PUBLIC DELIVERED CRT/TVs/Electronics         </t>
    </r>
    <r>
      <rPr>
        <b/>
        <sz val="14"/>
        <color indexed="10"/>
        <rFont val="Arial"/>
        <family val="2"/>
      </rPr>
      <t xml:space="preserve"> </t>
    </r>
    <r>
      <rPr>
        <b/>
        <u val="single"/>
        <sz val="14"/>
        <color indexed="10"/>
        <rFont val="Arial"/>
        <family val="2"/>
      </rPr>
      <t>5.89</t>
    </r>
    <r>
      <rPr>
        <b/>
        <sz val="14"/>
        <color indexed="10"/>
        <rFont val="Arial"/>
        <family val="2"/>
      </rPr>
      <t xml:space="preserve"> </t>
    </r>
  </si>
  <si>
    <r>
      <t xml:space="preserve">PUBLIC DELIVERED OIL, BATTERIES, TIRES      </t>
    </r>
    <r>
      <rPr>
        <b/>
        <u val="single"/>
        <sz val="14"/>
        <color indexed="10"/>
        <rFont val="Arial"/>
        <family val="2"/>
      </rPr>
      <t>3.52</t>
    </r>
  </si>
  <si>
    <r>
      <t>UVR TONS COMMERCIAL RECYCLE TONS (from Whitehall Lane Facility - Includes all CFL recyclable materials</t>
    </r>
    <r>
      <rPr>
        <b/>
        <sz val="14"/>
        <color indexed="10"/>
        <rFont val="Arial"/>
        <family val="2"/>
      </rPr>
      <t xml:space="preserve"> </t>
    </r>
    <r>
      <rPr>
        <b/>
        <u val="single"/>
        <sz val="14"/>
        <color indexed="10"/>
        <rFont val="Arial"/>
        <family val="2"/>
      </rPr>
      <t>_54.10</t>
    </r>
    <r>
      <rPr>
        <b/>
        <sz val="14"/>
        <color indexed="10"/>
        <rFont val="Arial"/>
        <family val="2"/>
      </rPr>
      <t xml:space="preserve">) </t>
    </r>
    <r>
      <rPr>
        <b/>
        <sz val="14"/>
        <rFont val="Arial"/>
        <family val="2"/>
      </rPr>
      <t>including UVDS chip &amp; grind.</t>
    </r>
  </si>
  <si>
    <r>
      <t xml:space="preserve">PUBLIC DELIVERED CRT/TVs/Electronics              </t>
    </r>
    <r>
      <rPr>
        <b/>
        <u val="single"/>
        <sz val="14"/>
        <color indexed="10"/>
        <rFont val="Arial"/>
        <family val="2"/>
      </rPr>
      <t xml:space="preserve"> 2.99</t>
    </r>
    <r>
      <rPr>
        <b/>
        <sz val="14"/>
        <rFont val="Arial"/>
        <family val="2"/>
      </rPr>
      <t xml:space="preserve">    </t>
    </r>
  </si>
  <si>
    <r>
      <t xml:space="preserve">PUBLIC DELIVERED OIL, BATTERIES, TIRES          </t>
    </r>
    <r>
      <rPr>
        <b/>
        <u val="single"/>
        <sz val="14"/>
        <color indexed="10"/>
        <rFont val="Arial"/>
        <family val="2"/>
      </rPr>
      <t xml:space="preserve"> 3.33</t>
    </r>
    <r>
      <rPr>
        <b/>
        <sz val="14"/>
        <rFont val="Arial"/>
        <family val="2"/>
      </rPr>
      <t xml:space="preserve">   </t>
    </r>
  </si>
  <si>
    <r>
      <t>UVR TONS COMMERCIAL RECYCLE TONS (from Whitehall Lane Facility - Includes all CFL recyclable materials</t>
    </r>
    <r>
      <rPr>
        <b/>
        <sz val="14"/>
        <color indexed="10"/>
        <rFont val="Arial"/>
        <family val="2"/>
      </rPr>
      <t xml:space="preserve"> </t>
    </r>
    <r>
      <rPr>
        <b/>
        <u val="single"/>
        <sz val="14"/>
        <color indexed="10"/>
        <rFont val="Arial"/>
        <family val="2"/>
      </rPr>
      <t>66.00</t>
    </r>
    <r>
      <rPr>
        <b/>
        <sz val="14"/>
        <color indexed="10"/>
        <rFont val="Arial"/>
        <family val="2"/>
      </rPr>
      <t xml:space="preserve">) </t>
    </r>
    <r>
      <rPr>
        <b/>
        <sz val="14"/>
        <rFont val="Arial"/>
        <family val="2"/>
      </rPr>
      <t>including UVDS chip &amp; grind.</t>
    </r>
  </si>
  <si>
    <r>
      <t xml:space="preserve">PUBLIC DELIVERED CRT/TVs/Electronics               </t>
    </r>
    <r>
      <rPr>
        <b/>
        <u val="single"/>
        <sz val="14"/>
        <color indexed="10"/>
        <rFont val="Arial"/>
        <family val="2"/>
      </rPr>
      <t xml:space="preserve"> 5.43</t>
    </r>
    <r>
      <rPr>
        <b/>
        <sz val="14"/>
        <rFont val="Arial"/>
        <family val="2"/>
      </rPr>
      <t xml:space="preserve">    </t>
    </r>
  </si>
  <si>
    <r>
      <t xml:space="preserve">PUBLIC DELIVERED OIL, BATTERIES, TIRES           </t>
    </r>
    <r>
      <rPr>
        <b/>
        <u val="single"/>
        <sz val="14"/>
        <color indexed="10"/>
        <rFont val="Arial"/>
        <family val="2"/>
      </rPr>
      <t xml:space="preserve"> 3.46</t>
    </r>
    <r>
      <rPr>
        <b/>
        <sz val="14"/>
        <rFont val="Arial"/>
        <family val="2"/>
      </rPr>
      <t xml:space="preserve">   </t>
    </r>
  </si>
  <si>
    <t>UVDS GREEN/WOOD for Composting</t>
  </si>
  <si>
    <t xml:space="preserve">UVR GREEN/WOOD for composting </t>
  </si>
  <si>
    <t xml:space="preserve">PUBLIC DELIVERED ASPHALT </t>
  </si>
  <si>
    <t xml:space="preserve">PUBLIC DELIVERED DIRT </t>
  </si>
  <si>
    <t>PUBLIC DELIVERED CONCRETE</t>
  </si>
  <si>
    <t>CFL/Public Generation = disposal plus recycling (line 15)</t>
  </si>
  <si>
    <t>PUBLIC DELIVERED ASPHALT</t>
  </si>
  <si>
    <t xml:space="preserve">PUBLIC DELIVERED  DIRT </t>
  </si>
  <si>
    <t xml:space="preserve">PUBLIC DELIVERED  CONCRETE </t>
  </si>
  <si>
    <r>
      <t>UVR TONS COMMERCIAL RECYCLE TONS (from Whitehall Lane Facility - Includes all CFL recyclable materials</t>
    </r>
    <r>
      <rPr>
        <b/>
        <sz val="14"/>
        <color indexed="10"/>
        <rFont val="Arial"/>
        <family val="2"/>
      </rPr>
      <t xml:space="preserve"> (</t>
    </r>
    <r>
      <rPr>
        <b/>
        <u val="single"/>
        <sz val="14"/>
        <color indexed="10"/>
        <rFont val="Arial"/>
        <family val="2"/>
      </rPr>
      <t>102.60</t>
    </r>
    <r>
      <rPr>
        <b/>
        <sz val="14"/>
        <color indexed="10"/>
        <rFont val="Arial"/>
        <family val="2"/>
      </rPr>
      <t xml:space="preserve">) </t>
    </r>
    <r>
      <rPr>
        <b/>
        <sz val="14"/>
        <rFont val="Arial"/>
        <family val="2"/>
      </rPr>
      <t>including UVDS chip &amp; grind.</t>
    </r>
  </si>
  <si>
    <r>
      <t xml:space="preserve">PUBLIC DELIVERED OIL, BATTERIES, TIRES                   </t>
    </r>
    <r>
      <rPr>
        <b/>
        <u val="single"/>
        <sz val="14"/>
        <color indexed="10"/>
        <rFont val="Arial"/>
        <family val="2"/>
      </rPr>
      <t xml:space="preserve"> 45.37</t>
    </r>
    <r>
      <rPr>
        <b/>
        <sz val="14"/>
        <rFont val="Arial"/>
        <family val="2"/>
      </rPr>
      <t xml:space="preserve">   </t>
    </r>
  </si>
  <si>
    <r>
      <t xml:space="preserve">PUBLIC DELIVERED / Drip Hose                                     </t>
    </r>
    <r>
      <rPr>
        <b/>
        <u val="single"/>
        <sz val="14"/>
        <color indexed="10"/>
        <rFont val="Arial"/>
        <family val="2"/>
      </rPr>
      <t xml:space="preserve">   28.50</t>
    </r>
    <r>
      <rPr>
        <b/>
        <sz val="14"/>
        <rFont val="Arial"/>
        <family val="2"/>
      </rPr>
      <t xml:space="preserve">    </t>
    </r>
  </si>
  <si>
    <r>
      <t xml:space="preserve">UVR TONS COMMERCIAL RECYCLE TONS (from Whitehall Lane Facility - Includes all CFL recyclable materials  </t>
    </r>
    <r>
      <rPr>
        <b/>
        <sz val="14"/>
        <color indexed="10"/>
        <rFont val="Arial"/>
        <family val="2"/>
      </rPr>
      <t>92.95</t>
    </r>
    <r>
      <rPr>
        <b/>
        <sz val="14"/>
        <rFont val="Arial"/>
        <family val="2"/>
      </rPr>
      <t xml:space="preserve"> </t>
    </r>
    <r>
      <rPr>
        <b/>
        <sz val="14"/>
        <color indexed="10"/>
        <rFont val="Arial"/>
        <family val="2"/>
      </rPr>
      <t xml:space="preserve"> including UVDS chip &amp; grind.</t>
    </r>
  </si>
  <si>
    <r>
      <t xml:space="preserve">PUBLIC DELIVERED OIL, BATTERIES, TIRES            </t>
    </r>
    <r>
      <rPr>
        <b/>
        <u val="single"/>
        <sz val="14"/>
        <color indexed="10"/>
        <rFont val="Arial"/>
        <family val="2"/>
      </rPr>
      <t xml:space="preserve"> 25.55</t>
    </r>
    <r>
      <rPr>
        <b/>
        <sz val="14"/>
        <rFont val="Arial"/>
        <family val="2"/>
      </rPr>
      <t xml:space="preserve">   </t>
    </r>
  </si>
  <si>
    <r>
      <t xml:space="preserve">PUBLIC DELIVERED CRT/TVs/Electronics                </t>
    </r>
    <r>
      <rPr>
        <b/>
        <u val="single"/>
        <sz val="14"/>
        <color indexed="10"/>
        <rFont val="Arial"/>
        <family val="2"/>
      </rPr>
      <t xml:space="preserve"> 8.90</t>
    </r>
    <r>
      <rPr>
        <b/>
        <sz val="14"/>
        <rFont val="Arial"/>
        <family val="2"/>
      </rPr>
      <t xml:space="preserve">    </t>
    </r>
  </si>
  <si>
    <t>JANUARY 2008</t>
  </si>
  <si>
    <t>FEBRUARY  2008</t>
  </si>
  <si>
    <t>MARCH  2008</t>
  </si>
  <si>
    <t>APRIL  2008</t>
  </si>
  <si>
    <t>MAY 2008</t>
  </si>
  <si>
    <t>JUNE  2008</t>
  </si>
  <si>
    <t>JULY  2008</t>
  </si>
  <si>
    <t>NOT IN USE</t>
  </si>
  <si>
    <t>DECEMBER  2008</t>
  </si>
  <si>
    <t>OCTOBER  2008</t>
  </si>
  <si>
    <t>NOVEMBER  2008</t>
  </si>
  <si>
    <r>
      <t>UVR TONS COMMERCIAL RECYCLE TONS (from Whitehall Lane Facility - Includes all CFL recyclable materials</t>
    </r>
    <r>
      <rPr>
        <b/>
        <sz val="14"/>
        <color indexed="10"/>
        <rFont val="Arial"/>
        <family val="2"/>
      </rPr>
      <t xml:space="preserve"> </t>
    </r>
    <r>
      <rPr>
        <b/>
        <u val="single"/>
        <sz val="14"/>
        <color indexed="10"/>
        <rFont val="Arial"/>
        <family val="2"/>
      </rPr>
      <t xml:space="preserve">(88.38) </t>
    </r>
    <r>
      <rPr>
        <b/>
        <sz val="14"/>
        <rFont val="Arial"/>
        <family val="2"/>
      </rPr>
      <t>including UVDS chip &amp; grind.</t>
    </r>
  </si>
  <si>
    <r>
      <t xml:space="preserve">PUBLIC DELIVERED CRT/TVs/Electronics         </t>
    </r>
    <r>
      <rPr>
        <b/>
        <sz val="14"/>
        <color indexed="10"/>
        <rFont val="Arial"/>
        <family val="2"/>
      </rPr>
      <t xml:space="preserve"> 7.24</t>
    </r>
    <r>
      <rPr>
        <b/>
        <sz val="14"/>
        <rFont val="Arial"/>
        <family val="2"/>
      </rPr>
      <t xml:space="preserve"> </t>
    </r>
  </si>
  <si>
    <r>
      <t xml:space="preserve">PUBLIC DELIVERED OIL, BATTERIES, TIRES     </t>
    </r>
    <r>
      <rPr>
        <b/>
        <u val="single"/>
        <sz val="14"/>
        <color indexed="10"/>
        <rFont val="Arial"/>
        <family val="2"/>
      </rPr>
      <t xml:space="preserve"> 2.80</t>
    </r>
  </si>
  <si>
    <r>
      <t>UVR TONS COMMERCIAL RECYCLE TONS (from Whitehall Lane Facility - Includes all CFL recyclable materials</t>
    </r>
    <r>
      <rPr>
        <b/>
        <sz val="14"/>
        <color indexed="10"/>
        <rFont val="Arial"/>
        <family val="2"/>
      </rPr>
      <t xml:space="preserve"> </t>
    </r>
    <r>
      <rPr>
        <b/>
        <u val="single"/>
        <sz val="14"/>
        <color indexed="10"/>
        <rFont val="Arial"/>
        <family val="2"/>
      </rPr>
      <t>(61.30)</t>
    </r>
    <r>
      <rPr>
        <b/>
        <sz val="14"/>
        <color indexed="10"/>
        <rFont val="Arial"/>
        <family val="2"/>
      </rPr>
      <t xml:space="preserve"> </t>
    </r>
    <r>
      <rPr>
        <b/>
        <sz val="14"/>
        <rFont val="Arial"/>
        <family val="2"/>
      </rPr>
      <t>including UVDS chip &amp; grind.</t>
    </r>
  </si>
  <si>
    <t>PUBLIC DELIVERED OIL, BATTERIES, TIRES, PAINT     0.00</t>
  </si>
  <si>
    <t xml:space="preserve">PUBLIC DELIVERED CRT/TVs/Electronics                     0.00 </t>
  </si>
  <si>
    <r>
      <t>UVR TONS COMMERCIAL RECYCLE TONS (from Whitehall Lane Facility - Includes all CFL recyclable materials</t>
    </r>
    <r>
      <rPr>
        <b/>
        <sz val="14"/>
        <color indexed="10"/>
        <rFont val="Arial"/>
        <family val="2"/>
      </rPr>
      <t xml:space="preserve"> (72.50)  </t>
    </r>
    <r>
      <rPr>
        <b/>
        <sz val="14"/>
        <rFont val="Arial"/>
        <family val="2"/>
      </rPr>
      <t>including UVDS chip &amp; grind.</t>
    </r>
  </si>
  <si>
    <r>
      <t xml:space="preserve">PUBLIC DELIVERED OIL, BATTERIES, TIRES     </t>
    </r>
    <r>
      <rPr>
        <b/>
        <sz val="14"/>
        <color indexed="10"/>
        <rFont val="Arial"/>
        <family val="2"/>
      </rPr>
      <t xml:space="preserve">   4.00</t>
    </r>
  </si>
  <si>
    <r>
      <t xml:space="preserve">PUBLIC DELIVERED CRT/TVs/Electronics           </t>
    </r>
    <r>
      <rPr>
        <b/>
        <sz val="14"/>
        <color indexed="10"/>
        <rFont val="Arial"/>
        <family val="2"/>
      </rPr>
      <t xml:space="preserve"> 6.50 </t>
    </r>
  </si>
  <si>
    <r>
      <t>UVR TONS COMMERCIAL RECYCLE TONS (from Whitehall Lane Facility - Includes all CFL recyclable materials</t>
    </r>
    <r>
      <rPr>
        <b/>
        <sz val="14"/>
        <color indexed="10"/>
        <rFont val="Arial"/>
        <family val="2"/>
      </rPr>
      <t xml:space="preserve"> (71.10)  </t>
    </r>
    <r>
      <rPr>
        <b/>
        <sz val="14"/>
        <rFont val="Arial"/>
        <family val="2"/>
      </rPr>
      <t>including UVDS chip &amp; grind.</t>
    </r>
  </si>
  <si>
    <r>
      <t xml:space="preserve">PUBLIC DELIVERED CRT/TVs/Electronics           </t>
    </r>
    <r>
      <rPr>
        <b/>
        <sz val="14"/>
        <color indexed="10"/>
        <rFont val="Arial"/>
        <family val="2"/>
      </rPr>
      <t xml:space="preserve"> 5.51 </t>
    </r>
  </si>
  <si>
    <r>
      <t xml:space="preserve">PUBLIC DELIVERED OIL, BATTERIES, TIRES     </t>
    </r>
    <r>
      <rPr>
        <b/>
        <sz val="14"/>
        <color indexed="10"/>
        <rFont val="Arial"/>
        <family val="2"/>
      </rPr>
      <t xml:space="preserve">   0.00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</si>
</sst>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-yy;@"/>
    <numFmt numFmtId="166" formatCode="00000"/>
  </numFmts>
  <fonts count="50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20"/>
      <name val="Arial"/>
      <family val="2"/>
    </font>
    <font>
      <sz val="14"/>
      <color indexed="12"/>
      <name val="Arial"/>
      <family val="2"/>
    </font>
    <font>
      <b/>
      <sz val="14"/>
      <color indexed="53"/>
      <name val="Arial"/>
      <family val="2"/>
    </font>
    <font>
      <b/>
      <sz val="14"/>
      <color indexed="17"/>
      <name val="Arial"/>
      <family val="2"/>
    </font>
    <font>
      <b/>
      <sz val="20"/>
      <color indexed="57"/>
      <name val="Arial"/>
      <family val="2"/>
    </font>
    <font>
      <b/>
      <i/>
      <sz val="16"/>
      <name val="Arial"/>
      <family val="2"/>
    </font>
    <font>
      <b/>
      <u val="single"/>
      <sz val="14"/>
      <color indexed="10"/>
      <name val="Arial"/>
      <family val="2"/>
    </font>
    <font>
      <b/>
      <sz val="16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4" fontId="5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10" fontId="4" fillId="0" borderId="0" xfId="0" applyNumberFormat="1" applyFont="1" applyAlignment="1">
      <alignment/>
    </xf>
    <xf numFmtId="0" fontId="3" fillId="33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2" fontId="3" fillId="0" borderId="0" xfId="0" applyNumberFormat="1" applyFont="1" applyFill="1" applyBorder="1" applyAlignment="1">
      <alignment horizontal="right"/>
    </xf>
    <xf numFmtId="10" fontId="7" fillId="0" borderId="0" xfId="0" applyNumberFormat="1" applyFont="1" applyAlignment="1">
      <alignment/>
    </xf>
    <xf numFmtId="49" fontId="8" fillId="0" borderId="0" xfId="0" applyNumberFormat="1" applyFont="1" applyAlignment="1">
      <alignment horizontal="left"/>
    </xf>
    <xf numFmtId="2" fontId="8" fillId="0" borderId="0" xfId="0" applyNumberFormat="1" applyFont="1" applyAlignment="1">
      <alignment/>
    </xf>
    <xf numFmtId="10" fontId="4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Fill="1" applyAlignment="1">
      <alignment/>
    </xf>
    <xf numFmtId="10" fontId="4" fillId="0" borderId="0" xfId="0" applyNumberFormat="1" applyFont="1" applyFill="1" applyBorder="1" applyAlignment="1">
      <alignment/>
    </xf>
    <xf numFmtId="14" fontId="8" fillId="34" borderId="10" xfId="0" applyNumberFormat="1" applyFont="1" applyFill="1" applyBorder="1" applyAlignment="1">
      <alignment horizontal="left"/>
    </xf>
    <xf numFmtId="2" fontId="8" fillId="34" borderId="11" xfId="0" applyNumberFormat="1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Alignment="1">
      <alignment wrapText="1"/>
    </xf>
    <xf numFmtId="2" fontId="7" fillId="33" borderId="12" xfId="0" applyNumberFormat="1" applyFont="1" applyFill="1" applyBorder="1" applyAlignment="1">
      <alignment horizontal="right"/>
    </xf>
    <xf numFmtId="10" fontId="4" fillId="0" borderId="0" xfId="0" applyNumberFormat="1" applyFont="1" applyFill="1" applyAlignment="1">
      <alignment/>
    </xf>
    <xf numFmtId="2" fontId="3" fillId="0" borderId="12" xfId="0" applyNumberFormat="1" applyFont="1" applyFill="1" applyBorder="1" applyAlignment="1">
      <alignment/>
    </xf>
    <xf numFmtId="10" fontId="3" fillId="0" borderId="0" xfId="0" applyNumberFormat="1" applyFont="1" applyFill="1" applyAlignment="1">
      <alignment/>
    </xf>
    <xf numFmtId="9" fontId="3" fillId="0" borderId="10" xfId="57" applyFont="1" applyFill="1" applyBorder="1" applyAlignment="1">
      <alignment/>
    </xf>
    <xf numFmtId="9" fontId="3" fillId="0" borderId="0" xfId="57" applyFont="1" applyFill="1" applyAlignment="1">
      <alignment/>
    </xf>
    <xf numFmtId="0" fontId="1" fillId="0" borderId="0" xfId="0" applyFont="1" applyFill="1" applyBorder="1" applyAlignment="1">
      <alignment/>
    </xf>
    <xf numFmtId="2" fontId="3" fillId="0" borderId="13" xfId="0" applyNumberFormat="1" applyFont="1" applyFill="1" applyBorder="1" applyAlignment="1">
      <alignment horizontal="right"/>
    </xf>
    <xf numFmtId="9" fontId="3" fillId="0" borderId="10" xfId="57" applyFont="1" applyFill="1" applyBorder="1" applyAlignment="1">
      <alignment horizontal="right"/>
    </xf>
    <xf numFmtId="10" fontId="7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9" fontId="3" fillId="0" borderId="0" xfId="57" applyFont="1" applyFill="1" applyBorder="1" applyAlignment="1">
      <alignment horizontal="right"/>
    </xf>
    <xf numFmtId="0" fontId="13" fillId="0" borderId="14" xfId="0" applyFont="1" applyBorder="1" applyAlignment="1">
      <alignment/>
    </xf>
    <xf numFmtId="0" fontId="3" fillId="0" borderId="15" xfId="0" applyFont="1" applyBorder="1" applyAlignment="1">
      <alignment wrapText="1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wrapText="1"/>
    </xf>
    <xf numFmtId="14" fontId="15" fillId="0" borderId="0" xfId="0" applyNumberFormat="1" applyFont="1" applyBorder="1" applyAlignment="1">
      <alignment horizontal="left"/>
    </xf>
    <xf numFmtId="0" fontId="1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7%20Green%20Repo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FL%202007%20Re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neuman\Desktop\BP%20CFL\2007%20CFL%20%20monthly%20reports%20%20%20Z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CFL%202008%20Repor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2008%20Green%20Repor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neuman\Desktop\BP%20CFL\2008%20CFL%20%20monthly%20reports%20%20%20Z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7"/>
      <sheetName val="2007 WO chip"/>
    </sheetNames>
    <sheetDataSet>
      <sheetData sheetId="0">
        <row r="37">
          <cell r="J37">
            <v>269.2018400435711</v>
          </cell>
        </row>
        <row r="52">
          <cell r="J52">
            <v>832.2091894926475</v>
          </cell>
        </row>
      </sheetData>
      <sheetData sheetId="1">
        <row r="37">
          <cell r="L37">
            <v>355.5021696203781</v>
          </cell>
          <cell r="N37">
            <v>338.25515384712264</v>
          </cell>
          <cell r="R37">
            <v>339.5929452032574</v>
          </cell>
          <cell r="T37">
            <v>333.66692674060226</v>
          </cell>
          <cell r="V37">
            <v>292.0090399280355</v>
          </cell>
          <cell r="X37">
            <v>321.00845239151664</v>
          </cell>
          <cell r="Z37">
            <v>345.86658253847503</v>
          </cell>
        </row>
        <row r="51">
          <cell r="L51">
            <v>704.8807597373748</v>
          </cell>
          <cell r="N51">
            <v>845.649995</v>
          </cell>
          <cell r="R51">
            <v>1564.23</v>
          </cell>
          <cell r="T51">
            <v>815.8100000000001</v>
          </cell>
          <cell r="V51">
            <v>865.9399999999999</v>
          </cell>
          <cell r="X51">
            <v>1465.400014257402</v>
          </cell>
          <cell r="Z51">
            <v>1111.6799999999998</v>
          </cell>
          <cell r="AB51">
            <v>1080.69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P JAN "/>
      <sheetName val="BP FEB "/>
      <sheetName val="BP MAR"/>
      <sheetName val="BP APRIL"/>
      <sheetName val="BP MAY"/>
      <sheetName val="BP JUNE"/>
      <sheetName val="BP JULY"/>
      <sheetName val="BP AUG "/>
      <sheetName val="BP SEPT"/>
      <sheetName val="BP OCT"/>
      <sheetName val="BP NOV"/>
      <sheetName val="BP DEC"/>
    </sheetNames>
    <sheetDataSet>
      <sheetData sheetId="1">
        <row r="30">
          <cell r="D30">
            <v>0</v>
          </cell>
        </row>
      </sheetData>
      <sheetData sheetId="2">
        <row r="31">
          <cell r="D31">
            <v>0</v>
          </cell>
        </row>
      </sheetData>
      <sheetData sheetId="3">
        <row r="5">
          <cell r="D5">
            <v>780.9</v>
          </cell>
        </row>
        <row r="6">
          <cell r="D6">
            <v>2064.64</v>
          </cell>
        </row>
        <row r="10">
          <cell r="D10">
            <v>236.86</v>
          </cell>
        </row>
        <row r="11">
          <cell r="D11">
            <v>96.83</v>
          </cell>
        </row>
        <row r="12">
          <cell r="D12">
            <v>136.14</v>
          </cell>
        </row>
        <row r="28">
          <cell r="D28">
            <v>80.96000000000001</v>
          </cell>
        </row>
        <row r="30">
          <cell r="D30">
            <v>81.33</v>
          </cell>
        </row>
      </sheetData>
      <sheetData sheetId="4">
        <row r="5">
          <cell r="D5">
            <v>946.62</v>
          </cell>
        </row>
        <row r="6">
          <cell r="D6">
            <v>2352.24</v>
          </cell>
        </row>
        <row r="28">
          <cell r="D28">
            <v>78.85000000000001</v>
          </cell>
        </row>
        <row r="30">
          <cell r="D30">
            <v>128.27</v>
          </cell>
        </row>
      </sheetData>
      <sheetData sheetId="6">
        <row r="5">
          <cell r="D5">
            <v>1003.7</v>
          </cell>
        </row>
        <row r="6">
          <cell r="D6">
            <v>2596.8</v>
          </cell>
        </row>
        <row r="10">
          <cell r="D10">
            <v>195.84</v>
          </cell>
        </row>
        <row r="11">
          <cell r="D11">
            <v>108.97000000000001</v>
          </cell>
        </row>
        <row r="12">
          <cell r="D12">
            <v>157.22</v>
          </cell>
        </row>
        <row r="28">
          <cell r="D28">
            <v>95.42</v>
          </cell>
        </row>
        <row r="30">
          <cell r="D30">
            <v>166.46</v>
          </cell>
        </row>
      </sheetData>
      <sheetData sheetId="7">
        <row r="5">
          <cell r="D5">
            <v>1039.75</v>
          </cell>
        </row>
        <row r="6">
          <cell r="D6">
            <v>2499.95</v>
          </cell>
        </row>
        <row r="10">
          <cell r="D10">
            <v>174</v>
          </cell>
        </row>
        <row r="11">
          <cell r="D11">
            <v>139.67</v>
          </cell>
        </row>
        <row r="12">
          <cell r="D12">
            <v>87.08</v>
          </cell>
        </row>
        <row r="28">
          <cell r="D28">
            <v>82.84000000000002</v>
          </cell>
        </row>
        <row r="30">
          <cell r="D30">
            <v>143.78</v>
          </cell>
        </row>
      </sheetData>
      <sheetData sheetId="8">
        <row r="5">
          <cell r="D5">
            <v>868.31</v>
          </cell>
        </row>
        <row r="6">
          <cell r="D6">
            <v>2394.2</v>
          </cell>
        </row>
        <row r="10">
          <cell r="D10">
            <v>81.98</v>
          </cell>
        </row>
        <row r="11">
          <cell r="D11">
            <v>77.97</v>
          </cell>
        </row>
        <row r="12">
          <cell r="D12">
            <v>110.06</v>
          </cell>
        </row>
        <row r="28">
          <cell r="D28">
            <v>54.13700000000001</v>
          </cell>
        </row>
        <row r="30">
          <cell r="D30">
            <v>162.21</v>
          </cell>
        </row>
      </sheetData>
      <sheetData sheetId="9">
        <row r="5">
          <cell r="D5">
            <v>811.21</v>
          </cell>
        </row>
        <row r="6">
          <cell r="D6">
            <v>2501.62</v>
          </cell>
        </row>
        <row r="10">
          <cell r="D10">
            <v>70.61</v>
          </cell>
        </row>
        <row r="11">
          <cell r="D11">
            <v>72.21000000000001</v>
          </cell>
        </row>
        <row r="13">
          <cell r="D13">
            <v>73.41</v>
          </cell>
        </row>
        <row r="31">
          <cell r="D31">
            <v>100.04</v>
          </cell>
        </row>
        <row r="33">
          <cell r="D33">
            <v>375.75</v>
          </cell>
        </row>
        <row r="34">
          <cell r="D34">
            <v>44.88</v>
          </cell>
        </row>
        <row r="35">
          <cell r="D35">
            <v>19.39</v>
          </cell>
        </row>
      </sheetData>
      <sheetData sheetId="10">
        <row r="5">
          <cell r="D5">
            <v>876.34</v>
          </cell>
        </row>
        <row r="6">
          <cell r="D6">
            <v>2512.69</v>
          </cell>
        </row>
        <row r="10">
          <cell r="D10">
            <v>73.13</v>
          </cell>
        </row>
        <row r="11">
          <cell r="D11">
            <v>113.71</v>
          </cell>
        </row>
        <row r="13">
          <cell r="D13">
            <v>123.99</v>
          </cell>
        </row>
        <row r="31">
          <cell r="D31">
            <v>97.06</v>
          </cell>
        </row>
        <row r="32">
          <cell r="D32">
            <v>0</v>
          </cell>
        </row>
        <row r="33">
          <cell r="D33">
            <v>78.59</v>
          </cell>
        </row>
        <row r="34">
          <cell r="D34">
            <v>45.2</v>
          </cell>
        </row>
        <row r="35">
          <cell r="D35">
            <v>24.97</v>
          </cell>
        </row>
      </sheetData>
      <sheetData sheetId="11">
        <row r="5">
          <cell r="D5">
            <v>543.53</v>
          </cell>
        </row>
        <row r="6">
          <cell r="D6">
            <v>2075.66</v>
          </cell>
        </row>
        <row r="10">
          <cell r="D10">
            <v>291.9</v>
          </cell>
        </row>
        <row r="11">
          <cell r="D11">
            <v>41.66</v>
          </cell>
        </row>
        <row r="13">
          <cell r="D13">
            <v>71.41</v>
          </cell>
        </row>
        <row r="31">
          <cell r="D31">
            <v>32.16</v>
          </cell>
        </row>
        <row r="32">
          <cell r="D32">
            <v>0</v>
          </cell>
        </row>
        <row r="33">
          <cell r="D33">
            <v>60.94</v>
          </cell>
        </row>
        <row r="34">
          <cell r="D34">
            <v>27.4</v>
          </cell>
        </row>
        <row r="35">
          <cell r="D35">
            <v>15.76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Feb"/>
      <sheetName val="Mar"/>
      <sheetName val="BOE 1st qtr"/>
      <sheetName val="April"/>
      <sheetName val="May"/>
      <sheetName val="June"/>
      <sheetName val="BOE 2nd Qtr"/>
      <sheetName val="July"/>
      <sheetName val="Aug"/>
      <sheetName val="Sept"/>
      <sheetName val="BOE 3rd Qtr"/>
      <sheetName val="Oct"/>
      <sheetName val="Nov"/>
      <sheetName val="Dec"/>
      <sheetName val="BOE 4th Qtr"/>
    </sheetNames>
    <sheetDataSet>
      <sheetData sheetId="5">
        <row r="7">
          <cell r="C7">
            <v>276.45000000000005</v>
          </cell>
          <cell r="D7">
            <v>119.50999999999999</v>
          </cell>
        </row>
        <row r="9">
          <cell r="D9">
            <v>86.87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P JAN "/>
      <sheetName val="BP FEB "/>
      <sheetName val="BP MAR"/>
      <sheetName val="BP APRIL"/>
    </sheetNames>
    <sheetDataSet>
      <sheetData sheetId="0">
        <row r="5">
          <cell r="D5">
            <v>530.65</v>
          </cell>
        </row>
        <row r="6">
          <cell r="D6">
            <v>2423.09</v>
          </cell>
        </row>
        <row r="10">
          <cell r="D10">
            <v>72.92</v>
          </cell>
        </row>
        <row r="11">
          <cell r="D11">
            <v>87.82</v>
          </cell>
        </row>
        <row r="12">
          <cell r="D12">
            <v>54.49</v>
          </cell>
        </row>
        <row r="13">
          <cell r="D13">
            <v>190.07</v>
          </cell>
        </row>
        <row r="14">
          <cell r="D14">
            <v>38.71</v>
          </cell>
        </row>
        <row r="32">
          <cell r="D32">
            <v>93.32</v>
          </cell>
        </row>
        <row r="33">
          <cell r="D33">
            <v>31.96</v>
          </cell>
        </row>
        <row r="34">
          <cell r="D34">
            <v>14.55</v>
          </cell>
        </row>
        <row r="35">
          <cell r="D35">
            <v>11.76</v>
          </cell>
        </row>
        <row r="36">
          <cell r="D36">
            <v>16.05</v>
          </cell>
        </row>
      </sheetData>
      <sheetData sheetId="2">
        <row r="5">
          <cell r="D5">
            <v>823.76</v>
          </cell>
        </row>
        <row r="6">
          <cell r="D6">
            <v>2272.92</v>
          </cell>
        </row>
        <row r="10">
          <cell r="D10">
            <v>87.55</v>
          </cell>
        </row>
        <row r="11">
          <cell r="D11">
            <v>139.46</v>
          </cell>
        </row>
        <row r="13">
          <cell r="D13">
            <v>51.74</v>
          </cell>
        </row>
        <row r="32">
          <cell r="D32">
            <v>202.38</v>
          </cell>
        </row>
        <row r="33">
          <cell r="D33">
            <v>54.46</v>
          </cell>
        </row>
        <row r="36">
          <cell r="D36">
            <v>20.97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08"/>
      <sheetName val="2008 WO chip"/>
    </sheetNames>
    <sheetDataSet>
      <sheetData sheetId="0">
        <row r="37">
          <cell r="D37">
            <v>310.53237747167947</v>
          </cell>
          <cell r="F37">
            <v>268.1132772937375</v>
          </cell>
        </row>
        <row r="52">
          <cell r="D52">
            <v>1356.7800000000002</v>
          </cell>
          <cell r="F52">
            <v>1279.6</v>
          </cell>
        </row>
      </sheetData>
      <sheetData sheetId="1">
        <row r="37">
          <cell r="H37">
            <v>281.0396090265023</v>
          </cell>
          <cell r="J37">
            <v>334.1910191246678</v>
          </cell>
        </row>
        <row r="52">
          <cell r="H52">
            <v>1013.6600000000001</v>
          </cell>
          <cell r="J52">
            <v>1079.04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Feb"/>
      <sheetName val="Mar"/>
      <sheetName val="BOE 1st qtr"/>
      <sheetName val="April"/>
      <sheetName val="May"/>
      <sheetName val="June"/>
      <sheetName val="BOE 2nd Qtr"/>
      <sheetName val="July"/>
      <sheetName val="Aug"/>
      <sheetName val="Sept"/>
      <sheetName val="BOE 3rd Qtr"/>
      <sheetName val="Oct"/>
      <sheetName val="Nov"/>
      <sheetName val="Dec"/>
      <sheetName val="BOE 4th Qtr"/>
    </sheetNames>
    <sheetDataSet>
      <sheetData sheetId="1">
        <row r="6">
          <cell r="B6">
            <v>598.42</v>
          </cell>
          <cell r="C6">
            <v>2052.41</v>
          </cell>
        </row>
        <row r="7">
          <cell r="B7">
            <v>76.93</v>
          </cell>
          <cell r="C7">
            <v>220.85</v>
          </cell>
          <cell r="D7">
            <v>106.94</v>
          </cell>
        </row>
        <row r="8">
          <cell r="B8">
            <v>24.88</v>
          </cell>
        </row>
        <row r="9">
          <cell r="B9">
            <v>31.99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zoomScale="75" zoomScaleNormal="75" zoomScalePageLayoutView="0" workbookViewId="0" topLeftCell="A20">
      <selection activeCell="C31" sqref="C31"/>
    </sheetView>
  </sheetViews>
  <sheetFormatPr defaultColWidth="9.140625" defaultRowHeight="12.75"/>
  <cols>
    <col min="2" max="2" width="115.7109375" style="0" customWidth="1"/>
    <col min="3" max="3" width="16.28125" style="0" customWidth="1"/>
    <col min="4" max="4" width="11.7109375" style="0" hidden="1" customWidth="1"/>
    <col min="5" max="5" width="3.7109375" style="0" hidden="1" customWidth="1"/>
    <col min="6" max="6" width="21.7109375" style="0" customWidth="1"/>
    <col min="7" max="7" width="9.7109375" style="0" customWidth="1"/>
  </cols>
  <sheetData>
    <row r="1" ht="21" customHeight="1">
      <c r="B1" s="5"/>
    </row>
    <row r="2" spans="2:4" ht="27" thickBot="1">
      <c r="B2" s="18" t="s">
        <v>69</v>
      </c>
      <c r="C2" s="19"/>
      <c r="D2" s="2"/>
    </row>
    <row r="3" spans="2:4" ht="29.25" customHeight="1" thickBot="1">
      <c r="B3" s="26" t="s">
        <v>30</v>
      </c>
      <c r="C3" s="27"/>
      <c r="D3" s="2" t="s">
        <v>0</v>
      </c>
    </row>
    <row r="4" spans="2:4" ht="21" customHeight="1">
      <c r="B4" s="6" t="s">
        <v>0</v>
      </c>
      <c r="C4" s="1"/>
      <c r="D4" s="2"/>
    </row>
    <row r="5" spans="2:7" ht="24" customHeight="1" thickBot="1">
      <c r="B5" s="7"/>
      <c r="C5" s="8"/>
      <c r="D5" s="9"/>
      <c r="E5" s="10"/>
      <c r="F5" s="10"/>
      <c r="G5" s="10"/>
    </row>
    <row r="6" spans="2:7" ht="21" thickBot="1">
      <c r="B6" s="28" t="s">
        <v>5</v>
      </c>
      <c r="C6" s="10"/>
      <c r="D6" s="10"/>
      <c r="E6" s="10"/>
      <c r="F6" s="10"/>
      <c r="G6" s="10"/>
    </row>
    <row r="7" spans="1:7" ht="18">
      <c r="A7" s="29">
        <v>1</v>
      </c>
      <c r="B7" s="11" t="s">
        <v>6</v>
      </c>
      <c r="C7" s="12">
        <f>'[5]2008'!$D$37</f>
        <v>310.53237747167947</v>
      </c>
      <c r="D7" s="13">
        <f>C7/C36</f>
        <v>0.13626042296327395</v>
      </c>
      <c r="E7" s="13" t="s">
        <v>1</v>
      </c>
      <c r="F7" s="14" t="s">
        <v>2</v>
      </c>
      <c r="G7" s="10"/>
    </row>
    <row r="8" spans="1:7" ht="40.5" customHeight="1">
      <c r="A8" s="29">
        <v>2</v>
      </c>
      <c r="B8" s="30" t="s">
        <v>80</v>
      </c>
      <c r="C8" s="31">
        <f>'[5]2008'!$D$52</f>
        <v>1356.7800000000002</v>
      </c>
      <c r="D8" s="13" t="e">
        <f>C8/#REF!</f>
        <v>#REF!</v>
      </c>
      <c r="E8" s="13" t="s">
        <v>1</v>
      </c>
      <c r="F8" s="14" t="s">
        <v>2</v>
      </c>
      <c r="G8" s="10"/>
    </row>
    <row r="9" spans="1:7" ht="18">
      <c r="A9" s="29">
        <v>3</v>
      </c>
      <c r="B9" s="11"/>
      <c r="C9" s="12">
        <f>SUM(C7:C8)</f>
        <v>1667.3123774716796</v>
      </c>
      <c r="D9" s="20"/>
      <c r="E9" s="13"/>
      <c r="F9" s="14"/>
      <c r="G9" s="10"/>
    </row>
    <row r="10" spans="1:7" ht="18">
      <c r="A10" s="29"/>
      <c r="B10" s="11"/>
      <c r="C10" s="15"/>
      <c r="D10" s="25"/>
      <c r="E10" s="32"/>
      <c r="F10" s="11"/>
      <c r="G10" s="10"/>
    </row>
    <row r="11" spans="1:7" ht="18">
      <c r="A11" s="29">
        <v>4</v>
      </c>
      <c r="B11" s="11" t="s">
        <v>7</v>
      </c>
      <c r="C11" s="15">
        <f>'[4]BP JAN '!$D$10</f>
        <v>72.92</v>
      </c>
      <c r="D11" s="25">
        <v>0.04183015301415965</v>
      </c>
      <c r="E11" s="32" t="s">
        <v>1</v>
      </c>
      <c r="F11" s="11" t="s">
        <v>3</v>
      </c>
      <c r="G11" s="10"/>
    </row>
    <row r="12" spans="1:7" ht="18">
      <c r="A12" s="29">
        <v>5</v>
      </c>
      <c r="B12" s="11" t="s">
        <v>8</v>
      </c>
      <c r="C12" s="15">
        <f>'[4]BP JAN '!$D$11</f>
        <v>87.82</v>
      </c>
      <c r="D12" s="25">
        <v>0.04625040097575296</v>
      </c>
      <c r="E12" s="32" t="s">
        <v>1</v>
      </c>
      <c r="F12" s="11" t="s">
        <v>3</v>
      </c>
      <c r="G12" s="10"/>
    </row>
    <row r="13" spans="1:7" ht="18">
      <c r="A13" s="29">
        <v>6</v>
      </c>
      <c r="B13" s="11" t="s">
        <v>9</v>
      </c>
      <c r="C13" s="33">
        <f>'[4]BP JAN '!$D$12+'[4]BP JAN '!$D$13+'[4]BP JAN '!$D$14</f>
        <v>283.27</v>
      </c>
      <c r="D13" s="25">
        <v>0.04160180072094081</v>
      </c>
      <c r="E13" s="32" t="s">
        <v>1</v>
      </c>
      <c r="F13" s="11" t="s">
        <v>3</v>
      </c>
      <c r="G13" s="10"/>
    </row>
    <row r="14" spans="1:7" ht="18">
      <c r="A14" s="29">
        <v>7</v>
      </c>
      <c r="B14" s="24"/>
      <c r="C14" s="15">
        <f>SUM(C11:C13)</f>
        <v>444.01</v>
      </c>
      <c r="D14" s="34"/>
      <c r="E14" s="32"/>
      <c r="F14" s="11"/>
      <c r="G14" s="10"/>
    </row>
    <row r="15" spans="2:7" ht="18">
      <c r="B15" s="24"/>
      <c r="C15" s="15"/>
      <c r="D15" s="34"/>
      <c r="E15" s="32"/>
      <c r="F15" s="11"/>
      <c r="G15" s="10"/>
    </row>
    <row r="16" spans="1:7" ht="18">
      <c r="A16" s="29">
        <v>8</v>
      </c>
      <c r="B16" s="11" t="s">
        <v>10</v>
      </c>
      <c r="C16" s="15">
        <f>'[4]BP JAN '!$D$6</f>
        <v>2423.09</v>
      </c>
      <c r="D16" s="34"/>
      <c r="E16" s="32"/>
      <c r="F16" s="11" t="s">
        <v>3</v>
      </c>
      <c r="G16" s="10"/>
    </row>
    <row r="17" spans="1:7" ht="18.75" thickBot="1">
      <c r="A17" s="29">
        <v>9</v>
      </c>
      <c r="B17" s="11" t="s">
        <v>11</v>
      </c>
      <c r="C17" s="15">
        <f>C16+C14+C9</f>
        <v>4534.41237747168</v>
      </c>
      <c r="D17" s="34"/>
      <c r="E17" s="32"/>
      <c r="F17" s="11"/>
      <c r="G17" s="10"/>
    </row>
    <row r="18" spans="1:7" ht="18.75" thickBot="1">
      <c r="A18" s="29">
        <v>10</v>
      </c>
      <c r="B18" s="11" t="s">
        <v>12</v>
      </c>
      <c r="C18" s="35">
        <f>C16/C17</f>
        <v>0.5343779520448201</v>
      </c>
      <c r="D18" s="34"/>
      <c r="E18" s="32"/>
      <c r="F18" s="11"/>
      <c r="G18" s="10"/>
    </row>
    <row r="19" spans="2:7" ht="18.75" thickBot="1">
      <c r="B19" s="24"/>
      <c r="C19" s="36"/>
      <c r="D19" s="34"/>
      <c r="E19" s="32"/>
      <c r="F19" s="11"/>
      <c r="G19" s="10"/>
    </row>
    <row r="20" spans="2:7" ht="21" thickBot="1">
      <c r="B20" s="28" t="s">
        <v>13</v>
      </c>
      <c r="C20" s="36"/>
      <c r="D20" s="34"/>
      <c r="E20" s="32"/>
      <c r="F20" s="11"/>
      <c r="G20" s="10"/>
    </row>
    <row r="21" spans="1:7" ht="18">
      <c r="A21" s="37">
        <v>11</v>
      </c>
      <c r="B21" s="7" t="s">
        <v>14</v>
      </c>
      <c r="C21" s="15">
        <f>'[4]BP JAN '!$D$32</f>
        <v>93.32</v>
      </c>
      <c r="D21" s="32" t="e">
        <f>C21/#REF!</f>
        <v>#REF!</v>
      </c>
      <c r="E21" s="32" t="s">
        <v>1</v>
      </c>
      <c r="F21" s="11" t="s">
        <v>3</v>
      </c>
      <c r="G21" s="10"/>
    </row>
    <row r="22" spans="1:7" ht="18">
      <c r="A22" s="37">
        <v>12</v>
      </c>
      <c r="B22" s="7" t="s">
        <v>56</v>
      </c>
      <c r="C22" s="16">
        <f>'[4]BP JAN '!$D$33</f>
        <v>31.96</v>
      </c>
      <c r="D22" s="32" t="e">
        <f>C22/#REF!</f>
        <v>#REF!</v>
      </c>
      <c r="E22" s="32" t="s">
        <v>1</v>
      </c>
      <c r="F22" s="11" t="s">
        <v>3</v>
      </c>
      <c r="G22" s="10"/>
    </row>
    <row r="23" spans="1:7" ht="18">
      <c r="A23" s="37">
        <v>13</v>
      </c>
      <c r="B23" s="7" t="s">
        <v>57</v>
      </c>
      <c r="C23" s="16">
        <f>'[4]BP JAN '!$D$34</f>
        <v>14.55</v>
      </c>
      <c r="D23" s="32" t="e">
        <f>C23/#REF!</f>
        <v>#REF!</v>
      </c>
      <c r="E23" s="32" t="s">
        <v>1</v>
      </c>
      <c r="F23" s="11" t="s">
        <v>3</v>
      </c>
      <c r="G23" s="10"/>
    </row>
    <row r="24" spans="1:7" ht="18">
      <c r="A24" s="37">
        <v>14</v>
      </c>
      <c r="B24" s="7" t="s">
        <v>58</v>
      </c>
      <c r="C24" s="16">
        <f>'[4]BP JAN '!$D$35</f>
        <v>11.76</v>
      </c>
      <c r="D24" s="32" t="e">
        <f>C24/#REF!</f>
        <v>#REF!</v>
      </c>
      <c r="E24" s="32" t="s">
        <v>1</v>
      </c>
      <c r="F24" s="11" t="s">
        <v>3</v>
      </c>
      <c r="G24" s="10"/>
    </row>
    <row r="25" spans="1:7" ht="18.75" thickBot="1">
      <c r="A25" s="37">
        <v>15</v>
      </c>
      <c r="B25" s="7" t="s">
        <v>15</v>
      </c>
      <c r="C25" s="38">
        <f>'[4]BP JAN '!$D$36</f>
        <v>16.05</v>
      </c>
      <c r="D25" s="32" t="e">
        <f>C25/#REF!</f>
        <v>#REF!</v>
      </c>
      <c r="E25" s="32" t="s">
        <v>1</v>
      </c>
      <c r="F25" s="11" t="s">
        <v>3</v>
      </c>
      <c r="G25" s="10"/>
    </row>
    <row r="26" spans="1:7" ht="18.75" thickTop="1">
      <c r="A26" s="37">
        <v>16</v>
      </c>
      <c r="B26" s="7"/>
      <c r="C26" s="16">
        <f>SUM(C21:C25)</f>
        <v>167.64000000000001</v>
      </c>
      <c r="D26" s="32"/>
      <c r="E26" s="32"/>
      <c r="F26" s="11"/>
      <c r="G26" s="10"/>
    </row>
    <row r="27" spans="1:7" ht="18">
      <c r="A27" s="37">
        <v>17</v>
      </c>
      <c r="B27" s="7" t="s">
        <v>82</v>
      </c>
      <c r="C27" s="16"/>
      <c r="D27" s="34"/>
      <c r="E27" s="32"/>
      <c r="F27" s="11"/>
      <c r="G27" s="10"/>
    </row>
    <row r="28" spans="1:7" ht="18">
      <c r="A28" s="37">
        <v>18</v>
      </c>
      <c r="B28" s="11" t="s">
        <v>81</v>
      </c>
      <c r="C28" s="15"/>
      <c r="D28" s="9"/>
      <c r="E28" s="13"/>
      <c r="F28" s="11"/>
      <c r="G28" s="10"/>
    </row>
    <row r="29" spans="2:9" ht="18">
      <c r="B29" s="11"/>
      <c r="C29" s="16"/>
      <c r="D29" s="32"/>
      <c r="E29" s="32"/>
      <c r="F29" s="11"/>
      <c r="G29" s="10"/>
      <c r="I29" s="3"/>
    </row>
    <row r="30" spans="1:9" ht="18">
      <c r="A30" s="37">
        <v>19</v>
      </c>
      <c r="B30" s="11" t="s">
        <v>16</v>
      </c>
      <c r="C30" s="16">
        <f>'[4]BP JAN '!$D$5</f>
        <v>530.65</v>
      </c>
      <c r="D30" s="32"/>
      <c r="E30" s="32"/>
      <c r="F30" s="11"/>
      <c r="G30" s="10"/>
      <c r="I30" s="3"/>
    </row>
    <row r="31" spans="1:7" ht="18.75" thickBot="1">
      <c r="A31" s="37">
        <v>20</v>
      </c>
      <c r="B31" s="11" t="s">
        <v>59</v>
      </c>
      <c r="C31" s="16">
        <f>C30+C26</f>
        <v>698.29</v>
      </c>
      <c r="D31" s="32"/>
      <c r="E31" s="32"/>
      <c r="F31" s="11"/>
      <c r="G31" s="10"/>
    </row>
    <row r="32" spans="1:7" ht="18.75" thickBot="1">
      <c r="A32" s="37">
        <v>21</v>
      </c>
      <c r="B32" s="11" t="s">
        <v>18</v>
      </c>
      <c r="C32" s="39">
        <f>C26/C31</f>
        <v>0.24007217631643016</v>
      </c>
      <c r="D32" s="40"/>
      <c r="E32" s="32"/>
      <c r="F32" s="11"/>
      <c r="G32" s="10"/>
    </row>
    <row r="33" spans="2:7" ht="18.75" thickBot="1">
      <c r="B33" s="11"/>
      <c r="C33" s="16"/>
      <c r="D33" s="17"/>
      <c r="E33" s="13"/>
      <c r="F33" s="11"/>
      <c r="G33" s="10"/>
    </row>
    <row r="34" spans="2:18" ht="21" thickBot="1">
      <c r="B34" s="28" t="s">
        <v>19</v>
      </c>
      <c r="C34" s="16"/>
      <c r="D34" s="32"/>
      <c r="E34" s="32"/>
      <c r="F34" s="11"/>
      <c r="G34" s="4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8">
      <c r="A35" s="37">
        <v>22</v>
      </c>
      <c r="B35" s="11" t="s">
        <v>20</v>
      </c>
      <c r="C35" s="16">
        <f>C30+C16</f>
        <v>2953.7400000000002</v>
      </c>
      <c r="D35" s="34"/>
      <c r="E35" s="32"/>
      <c r="F35" s="11"/>
      <c r="G35" s="4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8">
      <c r="A36" s="37">
        <v>23</v>
      </c>
      <c r="B36" s="11" t="s">
        <v>21</v>
      </c>
      <c r="C36" s="16">
        <f>C26+C14+C9</f>
        <v>2278.9623774716797</v>
      </c>
      <c r="D36" s="40"/>
      <c r="E36" s="32"/>
      <c r="F36" s="11"/>
      <c r="G36" s="4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8.75" thickBot="1">
      <c r="A37" s="37">
        <v>24</v>
      </c>
      <c r="B37" s="11" t="s">
        <v>22</v>
      </c>
      <c r="C37" s="16">
        <f>C36+C35</f>
        <v>5232.70237747168</v>
      </c>
      <c r="D37" s="40"/>
      <c r="E37" s="32"/>
      <c r="F37" s="11"/>
      <c r="G37" s="4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8.75" thickBot="1">
      <c r="A38" s="37">
        <v>25</v>
      </c>
      <c r="B38" s="11" t="s">
        <v>23</v>
      </c>
      <c r="C38" s="39">
        <f>C36/C37</f>
        <v>0.43552302674107396</v>
      </c>
      <c r="D38" s="40"/>
      <c r="E38" s="32"/>
      <c r="F38" s="11"/>
      <c r="G38" s="41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18">
      <c r="A39" s="37"/>
      <c r="B39" s="11"/>
      <c r="C39" s="42"/>
      <c r="D39" s="40"/>
      <c r="E39" s="32"/>
      <c r="F39" s="11"/>
      <c r="G39" s="41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2:7" ht="18">
      <c r="B40" s="7"/>
      <c r="C40" s="16"/>
      <c r="D40" s="9"/>
      <c r="E40" s="9"/>
      <c r="F40" s="7"/>
      <c r="G40" s="10"/>
    </row>
    <row r="41" spans="2:7" ht="20.25">
      <c r="B41" s="43" t="s">
        <v>24</v>
      </c>
      <c r="C41" s="13"/>
      <c r="D41" s="4" t="s">
        <v>4</v>
      </c>
      <c r="E41" s="4"/>
      <c r="F41" s="4"/>
      <c r="G41" s="10"/>
    </row>
    <row r="42" s="10" customFormat="1" ht="37.5" customHeight="1">
      <c r="B42" s="44" t="s">
        <v>25</v>
      </c>
    </row>
    <row r="43" s="10" customFormat="1" ht="18.75" customHeight="1">
      <c r="B43" s="45" t="s">
        <v>26</v>
      </c>
    </row>
    <row r="44" s="10" customFormat="1" ht="18.75" customHeight="1">
      <c r="B44" s="45" t="s">
        <v>27</v>
      </c>
    </row>
    <row r="45" s="10" customFormat="1" ht="34.5" customHeight="1">
      <c r="B45" s="44" t="s">
        <v>28</v>
      </c>
    </row>
    <row r="46" s="10" customFormat="1" ht="38.25" customHeight="1">
      <c r="B46" s="46" t="s">
        <v>29</v>
      </c>
    </row>
    <row r="47" s="10" customFormat="1" ht="18.75" customHeight="1">
      <c r="B47" s="7"/>
    </row>
    <row r="48" s="10" customFormat="1" ht="18.75" customHeight="1">
      <c r="B48" s="23"/>
    </row>
    <row r="49" s="10" customFormat="1" ht="18.75" customHeight="1">
      <c r="B49" s="22"/>
    </row>
    <row r="50" s="10" customFormat="1" ht="18.75" customHeight="1">
      <c r="B50" s="21"/>
    </row>
  </sheetData>
  <sheetProtection/>
  <printOptions horizontalCentered="1" verticalCentered="1"/>
  <pageMargins left="0" right="0" top="0" bottom="0" header="0.5" footer="0.5"/>
  <pageSetup fitToHeight="1" fitToWidth="1" horizontalDpi="600" verticalDpi="600" orientation="landscape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zoomScale="65" zoomScaleNormal="65" zoomScalePageLayoutView="0" workbookViewId="0" topLeftCell="A1">
      <selection activeCell="B14" sqref="B14"/>
    </sheetView>
  </sheetViews>
  <sheetFormatPr defaultColWidth="9.140625" defaultRowHeight="12.75"/>
  <cols>
    <col min="2" max="2" width="115.7109375" style="0" customWidth="1"/>
    <col min="3" max="3" width="16.28125" style="0" customWidth="1"/>
    <col min="4" max="4" width="11.7109375" style="0" hidden="1" customWidth="1"/>
    <col min="5" max="5" width="3.7109375" style="0" hidden="1" customWidth="1"/>
    <col min="6" max="6" width="21.7109375" style="0" customWidth="1"/>
    <col min="7" max="7" width="9.7109375" style="0" customWidth="1"/>
  </cols>
  <sheetData>
    <row r="1" ht="21" customHeight="1">
      <c r="B1" s="5"/>
    </row>
    <row r="2" spans="2:4" ht="27" thickBot="1">
      <c r="B2" s="18" t="s">
        <v>78</v>
      </c>
      <c r="C2" s="19"/>
      <c r="D2" s="2"/>
    </row>
    <row r="3" spans="2:4" ht="29.25" customHeight="1" thickBot="1">
      <c r="B3" s="26" t="s">
        <v>30</v>
      </c>
      <c r="C3" s="27"/>
      <c r="D3" s="2" t="s">
        <v>0</v>
      </c>
    </row>
    <row r="4" spans="2:4" ht="21" customHeight="1">
      <c r="B4" s="48" t="s">
        <v>76</v>
      </c>
      <c r="C4" s="1"/>
      <c r="D4" s="2"/>
    </row>
    <row r="5" spans="2:7" ht="24" customHeight="1" thickBot="1">
      <c r="B5" s="7"/>
      <c r="C5" s="8"/>
      <c r="D5" s="9"/>
      <c r="E5" s="10"/>
      <c r="F5" s="10"/>
      <c r="G5" s="10"/>
    </row>
    <row r="6" spans="2:7" ht="21" thickBot="1">
      <c r="B6" s="28" t="s">
        <v>5</v>
      </c>
      <c r="C6" s="10"/>
      <c r="D6" s="10"/>
      <c r="E6" s="10"/>
      <c r="F6" s="10"/>
      <c r="G6" s="10"/>
    </row>
    <row r="7" spans="1:7" ht="18">
      <c r="A7" s="29">
        <v>1</v>
      </c>
      <c r="B7" s="11" t="s">
        <v>6</v>
      </c>
      <c r="C7" s="12">
        <f>'[1]2007 WO chip'!$X$37</f>
        <v>321.00845239151664</v>
      </c>
      <c r="D7" s="13">
        <f>C7/C36</f>
        <v>0.1262471569484136</v>
      </c>
      <c r="E7" s="13" t="s">
        <v>1</v>
      </c>
      <c r="F7" s="14" t="s">
        <v>2</v>
      </c>
      <c r="G7" s="10"/>
    </row>
    <row r="8" spans="1:7" ht="40.5" customHeight="1">
      <c r="A8" s="29">
        <v>2</v>
      </c>
      <c r="B8" s="30" t="s">
        <v>51</v>
      </c>
      <c r="C8" s="31">
        <f>'[1]2007 WO chip'!$X$51</f>
        <v>1465.400014257402</v>
      </c>
      <c r="D8" s="13" t="e">
        <f>C8/#REF!</f>
        <v>#REF!</v>
      </c>
      <c r="E8" s="13" t="s">
        <v>1</v>
      </c>
      <c r="F8" s="14" t="s">
        <v>2</v>
      </c>
      <c r="G8" s="10"/>
    </row>
    <row r="9" spans="1:7" ht="18">
      <c r="A9" s="29">
        <v>3</v>
      </c>
      <c r="B9" s="11"/>
      <c r="C9" s="12">
        <f>SUM(C7:C8)</f>
        <v>1786.4084666489186</v>
      </c>
      <c r="D9" s="20"/>
      <c r="E9" s="13"/>
      <c r="F9" s="14"/>
      <c r="G9" s="10"/>
    </row>
    <row r="10" spans="1:7" ht="18">
      <c r="A10" s="29"/>
      <c r="B10" s="11"/>
      <c r="C10" s="15"/>
      <c r="D10" s="25"/>
      <c r="E10" s="32"/>
      <c r="F10" s="11"/>
      <c r="G10" s="10"/>
    </row>
    <row r="11" spans="1:7" ht="18">
      <c r="A11" s="29">
        <v>4</v>
      </c>
      <c r="B11" s="11" t="s">
        <v>54</v>
      </c>
      <c r="C11" s="15">
        <f>'[2]BP OCT'!$D$10</f>
        <v>70.61</v>
      </c>
      <c r="D11" s="25">
        <v>0.04183015301415965</v>
      </c>
      <c r="E11" s="32" t="s">
        <v>1</v>
      </c>
      <c r="F11" s="11" t="s">
        <v>3</v>
      </c>
      <c r="G11" s="10"/>
    </row>
    <row r="12" spans="1:7" ht="18">
      <c r="A12" s="29">
        <v>5</v>
      </c>
      <c r="B12" s="11" t="s">
        <v>55</v>
      </c>
      <c r="C12" s="15">
        <f>'[2]BP OCT'!$D$11</f>
        <v>72.21000000000001</v>
      </c>
      <c r="D12" s="25">
        <v>0.04625040097575296</v>
      </c>
      <c r="E12" s="32" t="s">
        <v>1</v>
      </c>
      <c r="F12" s="11" t="s">
        <v>3</v>
      </c>
      <c r="G12" s="10"/>
    </row>
    <row r="13" spans="1:7" ht="18">
      <c r="A13" s="29">
        <v>6</v>
      </c>
      <c r="B13" s="11" t="s">
        <v>9</v>
      </c>
      <c r="C13" s="33">
        <f>'[2]BP OCT'!$D$13</f>
        <v>73.41</v>
      </c>
      <c r="D13" s="25">
        <v>0.04160180072094081</v>
      </c>
      <c r="E13" s="32" t="s">
        <v>1</v>
      </c>
      <c r="F13" s="11" t="s">
        <v>3</v>
      </c>
      <c r="G13" s="10"/>
    </row>
    <row r="14" spans="1:7" ht="18">
      <c r="A14" s="29">
        <v>7</v>
      </c>
      <c r="B14" s="24"/>
      <c r="C14" s="15">
        <f>SUM(C11:C13)</f>
        <v>216.23</v>
      </c>
      <c r="D14" s="34"/>
      <c r="E14" s="32"/>
      <c r="F14" s="11"/>
      <c r="G14" s="10"/>
    </row>
    <row r="15" spans="2:7" ht="18">
      <c r="B15" s="24"/>
      <c r="C15" s="15"/>
      <c r="D15" s="34"/>
      <c r="E15" s="32"/>
      <c r="F15" s="11"/>
      <c r="G15" s="10"/>
    </row>
    <row r="16" spans="1:7" ht="18">
      <c r="A16" s="29">
        <v>8</v>
      </c>
      <c r="B16" s="11" t="s">
        <v>10</v>
      </c>
      <c r="C16" s="15">
        <f>'[2]BP OCT'!$D$6</f>
        <v>2501.62</v>
      </c>
      <c r="D16" s="34"/>
      <c r="E16" s="32"/>
      <c r="F16" s="11" t="s">
        <v>3</v>
      </c>
      <c r="G16" s="10"/>
    </row>
    <row r="17" spans="1:7" ht="18.75" thickBot="1">
      <c r="A17" s="29">
        <v>9</v>
      </c>
      <c r="B17" s="11" t="s">
        <v>11</v>
      </c>
      <c r="C17" s="15">
        <f>C16+C14+C9</f>
        <v>4504.258466648918</v>
      </c>
      <c r="D17" s="34"/>
      <c r="E17" s="32"/>
      <c r="F17" s="11"/>
      <c r="G17" s="10"/>
    </row>
    <row r="18" spans="1:7" ht="18.75" thickBot="1">
      <c r="A18" s="29">
        <v>10</v>
      </c>
      <c r="B18" s="11" t="s">
        <v>12</v>
      </c>
      <c r="C18" s="35">
        <f>C16/C17</f>
        <v>0.5553899756248128</v>
      </c>
      <c r="D18" s="34"/>
      <c r="E18" s="32"/>
      <c r="F18" s="11"/>
      <c r="G18" s="10"/>
    </row>
    <row r="19" spans="2:7" ht="18.75" thickBot="1">
      <c r="B19" s="24"/>
      <c r="C19" s="36"/>
      <c r="D19" s="34"/>
      <c r="E19" s="32"/>
      <c r="F19" s="11"/>
      <c r="G19" s="10"/>
    </row>
    <row r="20" spans="2:7" ht="21" thickBot="1">
      <c r="B20" s="28" t="s">
        <v>13</v>
      </c>
      <c r="C20" s="36"/>
      <c r="D20" s="34"/>
      <c r="E20" s="32"/>
      <c r="F20" s="11"/>
      <c r="G20" s="10"/>
    </row>
    <row r="21" spans="1:7" ht="18">
      <c r="A21" s="37">
        <v>11</v>
      </c>
      <c r="B21" s="7" t="s">
        <v>14</v>
      </c>
      <c r="C21" s="15">
        <f>'[2]BP OCT'!$D$31</f>
        <v>100.04</v>
      </c>
      <c r="D21" s="32" t="e">
        <f>C21/#REF!</f>
        <v>#REF!</v>
      </c>
      <c r="E21" s="32" t="s">
        <v>1</v>
      </c>
      <c r="F21" s="11" t="s">
        <v>3</v>
      </c>
      <c r="G21" s="10"/>
    </row>
    <row r="22" spans="1:7" ht="18">
      <c r="A22" s="37">
        <v>12</v>
      </c>
      <c r="B22" s="7" t="s">
        <v>60</v>
      </c>
      <c r="C22" s="16">
        <f>'[2]BP OCT'!$D$33+'[2]BP OCT'!$D$34</f>
        <v>420.63</v>
      </c>
      <c r="D22" s="32" t="e">
        <f>C22/#REF!</f>
        <v>#REF!</v>
      </c>
      <c r="E22" s="32" t="s">
        <v>1</v>
      </c>
      <c r="F22" s="11" t="s">
        <v>3</v>
      </c>
      <c r="G22" s="10"/>
    </row>
    <row r="23" spans="1:7" ht="18">
      <c r="A23" s="37">
        <v>13</v>
      </c>
      <c r="B23" s="7" t="s">
        <v>57</v>
      </c>
      <c r="C23" s="16"/>
      <c r="D23" s="32"/>
      <c r="E23" s="32"/>
      <c r="F23" s="11"/>
      <c r="G23" s="10"/>
    </row>
    <row r="24" spans="1:7" ht="18">
      <c r="A24" s="37">
        <v>14</v>
      </c>
      <c r="B24" s="7" t="s">
        <v>62</v>
      </c>
      <c r="C24" s="16"/>
      <c r="D24" s="32"/>
      <c r="E24" s="32"/>
      <c r="F24" s="11"/>
      <c r="G24" s="10"/>
    </row>
    <row r="25" spans="1:7" ht="18.75" thickBot="1">
      <c r="A25" s="37">
        <v>15</v>
      </c>
      <c r="B25" s="7" t="s">
        <v>15</v>
      </c>
      <c r="C25" s="38">
        <f>'[2]BP OCT'!$D$35</f>
        <v>19.39</v>
      </c>
      <c r="D25" s="32" t="e">
        <f>C25/#REF!</f>
        <v>#REF!</v>
      </c>
      <c r="E25" s="32" t="s">
        <v>1</v>
      </c>
      <c r="F25" s="11" t="s">
        <v>3</v>
      </c>
      <c r="G25" s="10"/>
    </row>
    <row r="26" spans="1:7" ht="18.75" thickTop="1">
      <c r="A26" s="37">
        <v>16</v>
      </c>
      <c r="B26" s="7"/>
      <c r="C26" s="16">
        <f>SUM(C21:C25)</f>
        <v>540.06</v>
      </c>
      <c r="D26" s="32"/>
      <c r="E26" s="32"/>
      <c r="F26" s="11"/>
      <c r="G26" s="10"/>
    </row>
    <row r="27" spans="1:7" ht="18">
      <c r="A27" s="37">
        <v>17</v>
      </c>
      <c r="B27" s="7" t="s">
        <v>53</v>
      </c>
      <c r="C27" s="16"/>
      <c r="D27" s="34"/>
      <c r="E27" s="32"/>
      <c r="F27" s="11"/>
      <c r="G27" s="10"/>
    </row>
    <row r="28" spans="1:7" ht="18">
      <c r="A28" s="37">
        <v>18</v>
      </c>
      <c r="B28" s="11" t="s">
        <v>52</v>
      </c>
      <c r="C28" s="15"/>
      <c r="D28" s="9"/>
      <c r="E28" s="13"/>
      <c r="F28" s="11"/>
      <c r="G28" s="10"/>
    </row>
    <row r="29" spans="2:9" ht="18">
      <c r="B29" s="11"/>
      <c r="C29" s="16"/>
      <c r="D29" s="32"/>
      <c r="E29" s="32"/>
      <c r="F29" s="11"/>
      <c r="G29" s="10"/>
      <c r="I29" s="3"/>
    </row>
    <row r="30" spans="1:9" ht="18">
      <c r="A30" s="37">
        <v>19</v>
      </c>
      <c r="B30" s="11" t="s">
        <v>16</v>
      </c>
      <c r="C30" s="16">
        <f>'[2]BP OCT'!$D$5</f>
        <v>811.21</v>
      </c>
      <c r="D30" s="32"/>
      <c r="E30" s="32"/>
      <c r="F30" s="11"/>
      <c r="G30" s="10"/>
      <c r="I30" s="3"/>
    </row>
    <row r="31" spans="1:7" ht="18.75" thickBot="1">
      <c r="A31" s="37">
        <v>20</v>
      </c>
      <c r="B31" s="11" t="s">
        <v>17</v>
      </c>
      <c r="C31" s="16">
        <f>C30+C26</f>
        <v>1351.27</v>
      </c>
      <c r="D31" s="32"/>
      <c r="E31" s="32"/>
      <c r="F31" s="11"/>
      <c r="G31" s="10"/>
    </row>
    <row r="32" spans="1:7" ht="18.75" thickBot="1">
      <c r="A32" s="37">
        <v>21</v>
      </c>
      <c r="B32" s="11" t="s">
        <v>18</v>
      </c>
      <c r="C32" s="39">
        <f>C26/C31</f>
        <v>0.39966846004129447</v>
      </c>
      <c r="D32" s="40"/>
      <c r="E32" s="32"/>
      <c r="F32" s="11"/>
      <c r="G32" s="10"/>
    </row>
    <row r="33" spans="2:7" ht="18.75" thickBot="1">
      <c r="B33" s="11"/>
      <c r="C33" s="16"/>
      <c r="D33" s="17"/>
      <c r="E33" s="13"/>
      <c r="F33" s="11"/>
      <c r="G33" s="10"/>
    </row>
    <row r="34" spans="2:18" ht="21" thickBot="1">
      <c r="B34" s="28" t="s">
        <v>19</v>
      </c>
      <c r="C34" s="16"/>
      <c r="D34" s="32"/>
      <c r="E34" s="32"/>
      <c r="F34" s="11"/>
      <c r="G34" s="4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8">
      <c r="A35" s="37">
        <v>22</v>
      </c>
      <c r="B35" s="11" t="s">
        <v>20</v>
      </c>
      <c r="C35" s="16">
        <f>C30+C16</f>
        <v>3312.83</v>
      </c>
      <c r="D35" s="34"/>
      <c r="E35" s="32"/>
      <c r="F35" s="11"/>
      <c r="G35" s="4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8">
      <c r="A36" s="37">
        <v>23</v>
      </c>
      <c r="B36" s="11" t="s">
        <v>21</v>
      </c>
      <c r="C36" s="16">
        <f>C26+C14+C9</f>
        <v>2542.698466648919</v>
      </c>
      <c r="D36" s="40"/>
      <c r="E36" s="32"/>
      <c r="F36" s="11"/>
      <c r="G36" s="4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8.75" thickBot="1">
      <c r="A37" s="37">
        <v>24</v>
      </c>
      <c r="B37" s="11" t="s">
        <v>22</v>
      </c>
      <c r="C37" s="16">
        <f>C36+C35</f>
        <v>5855.528466648919</v>
      </c>
      <c r="D37" s="40"/>
      <c r="E37" s="32"/>
      <c r="F37" s="11"/>
      <c r="G37" s="4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8.75" thickBot="1">
      <c r="A38" s="37">
        <v>25</v>
      </c>
      <c r="B38" s="11" t="s">
        <v>23</v>
      </c>
      <c r="C38" s="39">
        <f>C36/C37</f>
        <v>0.43423893865963714</v>
      </c>
      <c r="D38" s="40"/>
      <c r="E38" s="32"/>
      <c r="F38" s="11"/>
      <c r="G38" s="41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18">
      <c r="A39" s="37"/>
      <c r="B39" s="11"/>
      <c r="C39" s="42"/>
      <c r="D39" s="40"/>
      <c r="E39" s="32"/>
      <c r="F39" s="11"/>
      <c r="G39" s="41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2:7" ht="18">
      <c r="B40" s="7"/>
      <c r="C40" s="16"/>
      <c r="D40" s="9"/>
      <c r="E40" s="9"/>
      <c r="F40" s="7"/>
      <c r="G40" s="10"/>
    </row>
    <row r="41" spans="2:7" ht="20.25">
      <c r="B41" s="43" t="s">
        <v>24</v>
      </c>
      <c r="C41" s="13"/>
      <c r="D41" s="4" t="s">
        <v>4</v>
      </c>
      <c r="E41" s="4"/>
      <c r="F41" s="4"/>
      <c r="G41" s="10"/>
    </row>
    <row r="42" s="10" customFormat="1" ht="37.5" customHeight="1">
      <c r="B42" s="44" t="s">
        <v>25</v>
      </c>
    </row>
    <row r="43" s="10" customFormat="1" ht="18.75" customHeight="1">
      <c r="B43" s="45" t="s">
        <v>26</v>
      </c>
    </row>
    <row r="44" s="10" customFormat="1" ht="18.75" customHeight="1">
      <c r="B44" s="45" t="s">
        <v>27</v>
      </c>
    </row>
    <row r="45" s="10" customFormat="1" ht="34.5" customHeight="1">
      <c r="B45" s="44" t="s">
        <v>28</v>
      </c>
    </row>
    <row r="46" s="10" customFormat="1" ht="38.25" customHeight="1">
      <c r="B46" s="46" t="s">
        <v>29</v>
      </c>
    </row>
    <row r="47" s="10" customFormat="1" ht="18.75" customHeight="1">
      <c r="B47" s="7"/>
    </row>
    <row r="48" s="10" customFormat="1" ht="18.75" customHeight="1">
      <c r="B48" s="23"/>
    </row>
    <row r="49" s="10" customFormat="1" ht="18.75" customHeight="1">
      <c r="B49" s="22"/>
    </row>
    <row r="50" s="10" customFormat="1" ht="18.75" customHeight="1">
      <c r="B50" s="21"/>
    </row>
  </sheetData>
  <sheetProtection/>
  <printOptions horizontalCentered="1"/>
  <pageMargins left="0.75" right="0.75" top="0.5" bottom="0.5" header="0.5" footer="0.5"/>
  <pageSetup fitToHeight="1" fitToWidth="1" horizontalDpi="600" verticalDpi="600" orientation="landscape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zoomScale="75" zoomScaleNormal="75" zoomScalePageLayoutView="0" workbookViewId="0" topLeftCell="A1">
      <selection activeCell="B14" sqref="B14"/>
    </sheetView>
  </sheetViews>
  <sheetFormatPr defaultColWidth="9.140625" defaultRowHeight="12.75"/>
  <cols>
    <col min="2" max="2" width="115.7109375" style="0" customWidth="1"/>
    <col min="3" max="3" width="16.28125" style="0" customWidth="1"/>
    <col min="4" max="4" width="11.7109375" style="0" hidden="1" customWidth="1"/>
    <col min="5" max="5" width="3.7109375" style="0" hidden="1" customWidth="1"/>
    <col min="6" max="6" width="21.7109375" style="0" customWidth="1"/>
    <col min="7" max="7" width="9.7109375" style="0" customWidth="1"/>
  </cols>
  <sheetData>
    <row r="1" ht="21" customHeight="1">
      <c r="B1" s="5"/>
    </row>
    <row r="2" spans="2:4" ht="27" thickBot="1">
      <c r="B2" s="18" t="s">
        <v>79</v>
      </c>
      <c r="C2" s="19"/>
      <c r="D2" s="2"/>
    </row>
    <row r="3" spans="2:4" ht="29.25" customHeight="1" thickBot="1">
      <c r="B3" s="26" t="s">
        <v>30</v>
      </c>
      <c r="C3" s="27"/>
      <c r="D3" s="2" t="s">
        <v>0</v>
      </c>
    </row>
    <row r="4" spans="2:4" ht="21" customHeight="1">
      <c r="B4" s="48" t="s">
        <v>76</v>
      </c>
      <c r="C4" s="1"/>
      <c r="D4" s="2"/>
    </row>
    <row r="5" spans="2:7" ht="24" customHeight="1" thickBot="1">
      <c r="B5" s="7"/>
      <c r="C5" s="8"/>
      <c r="D5" s="9"/>
      <c r="E5" s="10"/>
      <c r="F5" s="10"/>
      <c r="G5" s="10"/>
    </row>
    <row r="6" spans="2:7" ht="21" thickBot="1">
      <c r="B6" s="28" t="s">
        <v>5</v>
      </c>
      <c r="C6" s="10"/>
      <c r="D6" s="10"/>
      <c r="E6" s="10"/>
      <c r="F6" s="10"/>
      <c r="G6" s="10"/>
    </row>
    <row r="7" spans="1:7" ht="18">
      <c r="A7" s="29">
        <v>1</v>
      </c>
      <c r="B7" s="11" t="s">
        <v>6</v>
      </c>
      <c r="C7" s="12">
        <f>'[1]2007 WO chip'!$Z$37</f>
        <v>345.86658253847503</v>
      </c>
      <c r="D7" s="13">
        <f>C7/C36</f>
        <v>0.17171441235521426</v>
      </c>
      <c r="E7" s="13" t="s">
        <v>1</v>
      </c>
      <c r="F7" s="14" t="s">
        <v>2</v>
      </c>
      <c r="G7" s="10"/>
    </row>
    <row r="8" spans="1:7" ht="40.5" customHeight="1">
      <c r="A8" s="29">
        <v>2</v>
      </c>
      <c r="B8" s="30" t="s">
        <v>63</v>
      </c>
      <c r="C8" s="31">
        <f>'[1]2007 WO chip'!$Z$51</f>
        <v>1111.6799999999998</v>
      </c>
      <c r="D8" s="13" t="e">
        <f>C8/#REF!</f>
        <v>#REF!</v>
      </c>
      <c r="E8" s="13" t="s">
        <v>1</v>
      </c>
      <c r="F8" s="14" t="s">
        <v>2</v>
      </c>
      <c r="G8" s="10"/>
    </row>
    <row r="9" spans="1:7" ht="18">
      <c r="A9" s="29">
        <v>3</v>
      </c>
      <c r="B9" s="11"/>
      <c r="C9" s="12">
        <f>SUM(C7:C8)</f>
        <v>1457.546582538475</v>
      </c>
      <c r="D9" s="20"/>
      <c r="E9" s="13"/>
      <c r="F9" s="14"/>
      <c r="G9" s="10"/>
    </row>
    <row r="10" spans="1:7" ht="18">
      <c r="A10" s="29"/>
      <c r="B10" s="11"/>
      <c r="C10" s="15"/>
      <c r="D10" s="25"/>
      <c r="E10" s="32"/>
      <c r="F10" s="11"/>
      <c r="G10" s="10"/>
    </row>
    <row r="11" spans="1:7" ht="18">
      <c r="A11" s="29">
        <v>4</v>
      </c>
      <c r="B11" s="11" t="s">
        <v>7</v>
      </c>
      <c r="C11" s="15">
        <f>'[2]BP NOV'!$D$10</f>
        <v>73.13</v>
      </c>
      <c r="D11" s="25">
        <v>0.04183015301415965</v>
      </c>
      <c r="E11" s="32" t="s">
        <v>1</v>
      </c>
      <c r="F11" s="11" t="s">
        <v>3</v>
      </c>
      <c r="G11" s="10"/>
    </row>
    <row r="12" spans="1:7" ht="18">
      <c r="A12" s="29">
        <v>5</v>
      </c>
      <c r="B12" s="11" t="s">
        <v>8</v>
      </c>
      <c r="C12" s="15">
        <f>'[2]BP NOV'!$D$11</f>
        <v>113.71</v>
      </c>
      <c r="D12" s="25">
        <v>0.04625040097575296</v>
      </c>
      <c r="E12" s="32" t="s">
        <v>1</v>
      </c>
      <c r="F12" s="11" t="s">
        <v>3</v>
      </c>
      <c r="G12" s="10"/>
    </row>
    <row r="13" spans="1:7" ht="18">
      <c r="A13" s="29">
        <v>6</v>
      </c>
      <c r="B13" s="11" t="s">
        <v>9</v>
      </c>
      <c r="C13" s="33">
        <f>'[2]BP NOV'!$D$13</f>
        <v>123.99</v>
      </c>
      <c r="D13" s="25">
        <v>0.04160180072094081</v>
      </c>
      <c r="E13" s="32" t="s">
        <v>1</v>
      </c>
      <c r="F13" s="11" t="s">
        <v>3</v>
      </c>
      <c r="G13" s="10"/>
    </row>
    <row r="14" spans="1:7" ht="18">
      <c r="A14" s="29">
        <v>7</v>
      </c>
      <c r="B14" s="24"/>
      <c r="C14" s="15">
        <f>SUM(C11:C13)</f>
        <v>310.83</v>
      </c>
      <c r="D14" s="34"/>
      <c r="E14" s="32"/>
      <c r="F14" s="11"/>
      <c r="G14" s="10"/>
    </row>
    <row r="15" spans="2:7" ht="18">
      <c r="B15" s="24"/>
      <c r="C15" s="15"/>
      <c r="D15" s="34"/>
      <c r="E15" s="32"/>
      <c r="F15" s="11"/>
      <c r="G15" s="10"/>
    </row>
    <row r="16" spans="1:7" ht="18">
      <c r="A16" s="29">
        <v>8</v>
      </c>
      <c r="B16" s="11" t="s">
        <v>10</v>
      </c>
      <c r="C16" s="15">
        <f>'[2]BP NOV'!$D$6</f>
        <v>2512.69</v>
      </c>
      <c r="D16" s="34"/>
      <c r="E16" s="32"/>
      <c r="F16" s="11" t="s">
        <v>3</v>
      </c>
      <c r="G16" s="10"/>
    </row>
    <row r="17" spans="1:7" ht="18.75" thickBot="1">
      <c r="A17" s="29">
        <v>9</v>
      </c>
      <c r="B17" s="11" t="s">
        <v>11</v>
      </c>
      <c r="C17" s="15">
        <f>C16+C14+C9</f>
        <v>4281.066582538475</v>
      </c>
      <c r="D17" s="34"/>
      <c r="E17" s="32"/>
      <c r="F17" s="11"/>
      <c r="G17" s="10"/>
    </row>
    <row r="18" spans="1:7" ht="18.75" thickBot="1">
      <c r="A18" s="29">
        <v>10</v>
      </c>
      <c r="B18" s="11" t="s">
        <v>12</v>
      </c>
      <c r="C18" s="35">
        <f>C16/C17</f>
        <v>0.5869308387420806</v>
      </c>
      <c r="D18" s="34"/>
      <c r="E18" s="32"/>
      <c r="F18" s="11"/>
      <c r="G18" s="10"/>
    </row>
    <row r="19" spans="2:7" ht="18.75" thickBot="1">
      <c r="B19" s="24"/>
      <c r="C19" s="36"/>
      <c r="D19" s="34"/>
      <c r="E19" s="32"/>
      <c r="F19" s="11"/>
      <c r="G19" s="10"/>
    </row>
    <row r="20" spans="2:7" ht="21" thickBot="1">
      <c r="B20" s="28" t="s">
        <v>13</v>
      </c>
      <c r="C20" s="36"/>
      <c r="D20" s="34"/>
      <c r="E20" s="32"/>
      <c r="F20" s="11"/>
      <c r="G20" s="10"/>
    </row>
    <row r="21" spans="1:7" ht="18">
      <c r="A21" s="37">
        <v>11</v>
      </c>
      <c r="B21" s="7" t="s">
        <v>14</v>
      </c>
      <c r="C21" s="15">
        <f>'[2]BP NOV'!$D$31</f>
        <v>97.06</v>
      </c>
      <c r="D21" s="32" t="e">
        <f>C21/#REF!</f>
        <v>#REF!</v>
      </c>
      <c r="E21" s="32" t="s">
        <v>1</v>
      </c>
      <c r="F21" s="11" t="s">
        <v>3</v>
      </c>
      <c r="G21" s="10"/>
    </row>
    <row r="22" spans="1:7" ht="18">
      <c r="A22" s="37">
        <v>12</v>
      </c>
      <c r="B22" s="7" t="s">
        <v>60</v>
      </c>
      <c r="C22" s="16">
        <f>'[2]BP NOV'!$D$32</f>
        <v>0</v>
      </c>
      <c r="D22" s="32" t="e">
        <f>C22/#REF!</f>
        <v>#REF!</v>
      </c>
      <c r="E22" s="32" t="s">
        <v>1</v>
      </c>
      <c r="F22" s="11" t="s">
        <v>3</v>
      </c>
      <c r="G22" s="10"/>
    </row>
    <row r="23" spans="1:7" ht="18">
      <c r="A23" s="37">
        <v>13</v>
      </c>
      <c r="B23" s="7" t="s">
        <v>57</v>
      </c>
      <c r="C23" s="16">
        <f>'[2]BP NOV'!$D$33</f>
        <v>78.59</v>
      </c>
      <c r="D23" s="32"/>
      <c r="E23" s="32"/>
      <c r="F23" s="11"/>
      <c r="G23" s="10"/>
    </row>
    <row r="24" spans="1:7" ht="18">
      <c r="A24" s="37">
        <v>14</v>
      </c>
      <c r="B24" s="7" t="s">
        <v>62</v>
      </c>
      <c r="C24" s="16">
        <f>'[2]BP NOV'!$D$34</f>
        <v>45.2</v>
      </c>
      <c r="D24" s="32"/>
      <c r="E24" s="32"/>
      <c r="F24" s="11"/>
      <c r="G24" s="10"/>
    </row>
    <row r="25" spans="1:7" ht="18.75" thickBot="1">
      <c r="A25" s="37">
        <v>15</v>
      </c>
      <c r="B25" s="7" t="s">
        <v>15</v>
      </c>
      <c r="C25" s="38">
        <f>'[2]BP NOV'!$D$35</f>
        <v>24.97</v>
      </c>
      <c r="D25" s="32" t="e">
        <f>C25/#REF!</f>
        <v>#REF!</v>
      </c>
      <c r="E25" s="32" t="s">
        <v>1</v>
      </c>
      <c r="F25" s="11" t="s">
        <v>3</v>
      </c>
      <c r="G25" s="10"/>
    </row>
    <row r="26" spans="1:7" ht="18.75" thickTop="1">
      <c r="A26" s="37">
        <v>16</v>
      </c>
      <c r="B26" s="7"/>
      <c r="C26" s="16">
        <f>SUM(C21:C25)</f>
        <v>245.82000000000002</v>
      </c>
      <c r="D26" s="32"/>
      <c r="E26" s="32"/>
      <c r="F26" s="11"/>
      <c r="G26" s="10"/>
    </row>
    <row r="27" spans="1:7" ht="18">
      <c r="A27" s="37">
        <v>17</v>
      </c>
      <c r="B27" s="7" t="s">
        <v>64</v>
      </c>
      <c r="C27" s="16"/>
      <c r="D27" s="34"/>
      <c r="E27" s="32"/>
      <c r="F27" s="11"/>
      <c r="G27" s="10"/>
    </row>
    <row r="28" spans="1:7" ht="18">
      <c r="A28" s="37">
        <v>18</v>
      </c>
      <c r="B28" s="11" t="s">
        <v>65</v>
      </c>
      <c r="C28" s="15"/>
      <c r="D28" s="9"/>
      <c r="E28" s="13"/>
      <c r="F28" s="11"/>
      <c r="G28" s="10"/>
    </row>
    <row r="29" spans="2:9" ht="18">
      <c r="B29" s="11"/>
      <c r="C29" s="16"/>
      <c r="D29" s="32"/>
      <c r="E29" s="32"/>
      <c r="F29" s="11"/>
      <c r="G29" s="10"/>
      <c r="I29" s="3"/>
    </row>
    <row r="30" spans="1:9" ht="18">
      <c r="A30" s="37">
        <v>19</v>
      </c>
      <c r="B30" s="11" t="s">
        <v>16</v>
      </c>
      <c r="C30" s="16">
        <f>'[2]BP NOV'!$D$5</f>
        <v>876.34</v>
      </c>
      <c r="D30" s="32"/>
      <c r="E30" s="32"/>
      <c r="F30" s="11"/>
      <c r="G30" s="10"/>
      <c r="I30" s="3"/>
    </row>
    <row r="31" spans="1:7" ht="18.75" thickBot="1">
      <c r="A31" s="37">
        <v>20</v>
      </c>
      <c r="B31" s="11" t="s">
        <v>17</v>
      </c>
      <c r="C31" s="16">
        <f>C30+C26</f>
        <v>1122.16</v>
      </c>
      <c r="D31" s="32"/>
      <c r="E31" s="32"/>
      <c r="F31" s="11"/>
      <c r="G31" s="10"/>
    </row>
    <row r="32" spans="1:7" ht="18.75" thickBot="1">
      <c r="A32" s="37">
        <v>21</v>
      </c>
      <c r="B32" s="11" t="s">
        <v>18</v>
      </c>
      <c r="C32" s="39">
        <f>C26/C31</f>
        <v>0.21905967063520354</v>
      </c>
      <c r="D32" s="40"/>
      <c r="E32" s="32"/>
      <c r="F32" s="11"/>
      <c r="G32" s="10"/>
    </row>
    <row r="33" spans="2:7" ht="18.75" thickBot="1">
      <c r="B33" s="11"/>
      <c r="C33" s="16"/>
      <c r="D33" s="17"/>
      <c r="E33" s="13"/>
      <c r="F33" s="11"/>
      <c r="G33" s="10"/>
    </row>
    <row r="34" spans="2:18" ht="21" thickBot="1">
      <c r="B34" s="28" t="s">
        <v>19</v>
      </c>
      <c r="C34" s="16"/>
      <c r="D34" s="32"/>
      <c r="E34" s="32"/>
      <c r="F34" s="11"/>
      <c r="G34" s="4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8">
      <c r="A35" s="37">
        <v>22</v>
      </c>
      <c r="B35" s="11" t="s">
        <v>20</v>
      </c>
      <c r="C35" s="16">
        <f>C30+C16</f>
        <v>3389.03</v>
      </c>
      <c r="D35" s="34"/>
      <c r="E35" s="32"/>
      <c r="F35" s="11"/>
      <c r="G35" s="4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8">
      <c r="A36" s="37">
        <v>23</v>
      </c>
      <c r="B36" s="11" t="s">
        <v>21</v>
      </c>
      <c r="C36" s="16">
        <f>C26+C14+C9</f>
        <v>2014.196582538475</v>
      </c>
      <c r="D36" s="40"/>
      <c r="E36" s="32"/>
      <c r="F36" s="11"/>
      <c r="G36" s="4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8.75" thickBot="1">
      <c r="A37" s="37">
        <v>24</v>
      </c>
      <c r="B37" s="11" t="s">
        <v>22</v>
      </c>
      <c r="C37" s="16">
        <f>C36+C35</f>
        <v>5403.226582538475</v>
      </c>
      <c r="D37" s="40"/>
      <c r="E37" s="32"/>
      <c r="F37" s="11"/>
      <c r="G37" s="4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8.75" thickBot="1">
      <c r="A38" s="37">
        <v>25</v>
      </c>
      <c r="B38" s="11" t="s">
        <v>23</v>
      </c>
      <c r="C38" s="39">
        <f>C36/C37</f>
        <v>0.37277662740402623</v>
      </c>
      <c r="D38" s="40"/>
      <c r="E38" s="32"/>
      <c r="F38" s="11"/>
      <c r="G38" s="41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18">
      <c r="A39" s="37"/>
      <c r="B39" s="11"/>
      <c r="C39" s="42"/>
      <c r="D39" s="40"/>
      <c r="E39" s="32"/>
      <c r="F39" s="11"/>
      <c r="G39" s="41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2:7" ht="18">
      <c r="B40" s="7"/>
      <c r="C40" s="16"/>
      <c r="D40" s="9"/>
      <c r="E40" s="9"/>
      <c r="F40" s="7"/>
      <c r="G40" s="10"/>
    </row>
    <row r="41" spans="2:7" ht="20.25">
      <c r="B41" s="43" t="s">
        <v>24</v>
      </c>
      <c r="C41" s="13"/>
      <c r="D41" s="4" t="s">
        <v>4</v>
      </c>
      <c r="E41" s="4"/>
      <c r="F41" s="4"/>
      <c r="G41" s="10"/>
    </row>
    <row r="42" s="10" customFormat="1" ht="37.5" customHeight="1">
      <c r="B42" s="44" t="s">
        <v>25</v>
      </c>
    </row>
    <row r="43" s="10" customFormat="1" ht="18.75" customHeight="1">
      <c r="B43" s="45" t="s">
        <v>26</v>
      </c>
    </row>
    <row r="44" s="10" customFormat="1" ht="18.75" customHeight="1">
      <c r="B44" s="45" t="s">
        <v>27</v>
      </c>
    </row>
    <row r="45" s="10" customFormat="1" ht="34.5" customHeight="1">
      <c r="B45" s="44" t="s">
        <v>28</v>
      </c>
    </row>
    <row r="46" s="10" customFormat="1" ht="38.25" customHeight="1">
      <c r="B46" s="46" t="s">
        <v>29</v>
      </c>
    </row>
    <row r="47" s="10" customFormat="1" ht="18.75" customHeight="1">
      <c r="B47" s="7"/>
    </row>
    <row r="48" s="10" customFormat="1" ht="18.75" customHeight="1">
      <c r="B48" s="23"/>
    </row>
    <row r="49" s="10" customFormat="1" ht="18.75" customHeight="1">
      <c r="B49" s="22"/>
    </row>
    <row r="50" s="10" customFormat="1" ht="18.75" customHeight="1">
      <c r="B50" s="21"/>
    </row>
  </sheetData>
  <sheetProtection/>
  <printOptions horizontalCentered="1"/>
  <pageMargins left="0" right="0" top="0" bottom="0" header="0.5" footer="0.5"/>
  <pageSetup fitToHeight="1" fitToWidth="1" horizontalDpi="600" verticalDpi="600" orientation="landscape" scale="6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zoomScale="75" zoomScaleNormal="75" zoomScalePageLayoutView="0" workbookViewId="0" topLeftCell="A2">
      <selection activeCell="B15" sqref="B15"/>
    </sheetView>
  </sheetViews>
  <sheetFormatPr defaultColWidth="9.140625" defaultRowHeight="12.75"/>
  <cols>
    <col min="2" max="2" width="115.7109375" style="0" customWidth="1"/>
    <col min="3" max="3" width="16.28125" style="0" customWidth="1"/>
    <col min="4" max="4" width="11.7109375" style="0" hidden="1" customWidth="1"/>
    <col min="5" max="5" width="3.7109375" style="0" hidden="1" customWidth="1"/>
    <col min="6" max="6" width="21.7109375" style="0" customWidth="1"/>
    <col min="7" max="7" width="9.7109375" style="0" customWidth="1"/>
  </cols>
  <sheetData>
    <row r="1" ht="21" customHeight="1">
      <c r="B1" s="5"/>
    </row>
    <row r="2" spans="2:4" ht="27" thickBot="1">
      <c r="B2" s="18" t="s">
        <v>77</v>
      </c>
      <c r="C2" s="19"/>
      <c r="D2" s="2"/>
    </row>
    <row r="3" spans="2:4" ht="29.25" customHeight="1" thickBot="1">
      <c r="B3" s="26" t="s">
        <v>30</v>
      </c>
      <c r="C3" s="27"/>
      <c r="D3" s="2" t="s">
        <v>0</v>
      </c>
    </row>
    <row r="4" spans="2:4" ht="21" customHeight="1">
      <c r="B4" s="48" t="s">
        <v>76</v>
      </c>
      <c r="C4" s="1"/>
      <c r="D4" s="2"/>
    </row>
    <row r="5" spans="2:7" ht="24" customHeight="1" thickBot="1">
      <c r="B5" s="7"/>
      <c r="C5" s="8"/>
      <c r="D5" s="9"/>
      <c r="E5" s="10"/>
      <c r="F5" s="10"/>
      <c r="G5" s="10"/>
    </row>
    <row r="6" spans="2:7" ht="21" thickBot="1">
      <c r="B6" s="28" t="s">
        <v>5</v>
      </c>
      <c r="C6" s="10"/>
      <c r="D6" s="10"/>
      <c r="E6" s="10"/>
      <c r="F6" s="10"/>
      <c r="G6" s="10"/>
    </row>
    <row r="7" spans="1:7" ht="18">
      <c r="A7" s="29">
        <v>1</v>
      </c>
      <c r="B7" s="11" t="s">
        <v>6</v>
      </c>
      <c r="C7" s="12">
        <f>'[2]BP DEC'!$D$5</f>
        <v>543.53</v>
      </c>
      <c r="D7" s="13">
        <f>C7/C36</f>
        <v>0.2510009466854464</v>
      </c>
      <c r="E7" s="13" t="s">
        <v>1</v>
      </c>
      <c r="F7" s="14" t="s">
        <v>2</v>
      </c>
      <c r="G7" s="10"/>
    </row>
    <row r="8" spans="1:7" ht="40.5" customHeight="1">
      <c r="A8" s="29">
        <v>2</v>
      </c>
      <c r="B8" s="30" t="s">
        <v>66</v>
      </c>
      <c r="C8" s="31">
        <f>'[1]2007 WO chip'!$AB$51</f>
        <v>1080.69</v>
      </c>
      <c r="D8" s="13" t="e">
        <f>C8/#REF!</f>
        <v>#REF!</v>
      </c>
      <c r="E8" s="13" t="s">
        <v>1</v>
      </c>
      <c r="F8" s="14" t="s">
        <v>2</v>
      </c>
      <c r="G8" s="10"/>
    </row>
    <row r="9" spans="1:7" ht="18">
      <c r="A9" s="29">
        <v>3</v>
      </c>
      <c r="B9" s="11"/>
      <c r="C9" s="12">
        <f>SUM(C7:C8)</f>
        <v>1624.22</v>
      </c>
      <c r="D9" s="20"/>
      <c r="E9" s="13"/>
      <c r="F9" s="14"/>
      <c r="G9" s="10"/>
    </row>
    <row r="10" spans="1:7" ht="18">
      <c r="A10" s="29"/>
      <c r="B10" s="11"/>
      <c r="C10" s="15"/>
      <c r="D10" s="25"/>
      <c r="E10" s="32"/>
      <c r="F10" s="11"/>
      <c r="G10" s="10"/>
    </row>
    <row r="11" spans="1:7" ht="18">
      <c r="A11" s="29">
        <v>4</v>
      </c>
      <c r="B11" s="11" t="s">
        <v>7</v>
      </c>
      <c r="C11" s="15">
        <f>'[2]BP DEC'!$D$10</f>
        <v>291.9</v>
      </c>
      <c r="D11" s="25">
        <v>0.04183015301415965</v>
      </c>
      <c r="E11" s="32" t="s">
        <v>1</v>
      </c>
      <c r="F11" s="11" t="s">
        <v>3</v>
      </c>
      <c r="G11" s="10"/>
    </row>
    <row r="12" spans="1:7" ht="18">
      <c r="A12" s="29">
        <v>5</v>
      </c>
      <c r="B12" s="11" t="s">
        <v>8</v>
      </c>
      <c r="C12" s="15">
        <f>'[2]BP DEC'!$D$11</f>
        <v>41.66</v>
      </c>
      <c r="D12" s="25">
        <v>0.04625040097575296</v>
      </c>
      <c r="E12" s="32" t="s">
        <v>1</v>
      </c>
      <c r="F12" s="11" t="s">
        <v>3</v>
      </c>
      <c r="G12" s="10"/>
    </row>
    <row r="13" spans="1:7" ht="18">
      <c r="A13" s="29">
        <v>6</v>
      </c>
      <c r="B13" s="11" t="s">
        <v>9</v>
      </c>
      <c r="C13" s="33">
        <f>'[2]BP DEC'!$D$13</f>
        <v>71.41</v>
      </c>
      <c r="D13" s="25">
        <v>0.04160180072094081</v>
      </c>
      <c r="E13" s="32" t="s">
        <v>1</v>
      </c>
      <c r="F13" s="11" t="s">
        <v>3</v>
      </c>
      <c r="G13" s="10"/>
    </row>
    <row r="14" spans="1:7" ht="18">
      <c r="A14" s="29">
        <v>7</v>
      </c>
      <c r="B14" s="24"/>
      <c r="C14" s="15">
        <f>SUM(C11:C13)</f>
        <v>404.9699999999999</v>
      </c>
      <c r="D14" s="34"/>
      <c r="E14" s="32"/>
      <c r="F14" s="11"/>
      <c r="G14" s="10"/>
    </row>
    <row r="15" spans="2:7" ht="18">
      <c r="B15" s="24"/>
      <c r="C15" s="15"/>
      <c r="D15" s="34"/>
      <c r="E15" s="32"/>
      <c r="F15" s="11"/>
      <c r="G15" s="10"/>
    </row>
    <row r="16" spans="1:7" ht="18">
      <c r="A16" s="29">
        <v>8</v>
      </c>
      <c r="B16" s="11" t="s">
        <v>10</v>
      </c>
      <c r="C16" s="15">
        <f>'[2]BP DEC'!$D$6</f>
        <v>2075.66</v>
      </c>
      <c r="D16" s="34"/>
      <c r="E16" s="32"/>
      <c r="F16" s="11" t="s">
        <v>3</v>
      </c>
      <c r="G16" s="10"/>
    </row>
    <row r="17" spans="1:7" ht="18.75" thickBot="1">
      <c r="A17" s="29">
        <v>9</v>
      </c>
      <c r="B17" s="11" t="s">
        <v>11</v>
      </c>
      <c r="C17" s="15">
        <f>C16+C14+C9</f>
        <v>4104.849999999999</v>
      </c>
      <c r="D17" s="34"/>
      <c r="E17" s="32"/>
      <c r="F17" s="11"/>
      <c r="G17" s="10"/>
    </row>
    <row r="18" spans="1:7" ht="18.75" thickBot="1">
      <c r="A18" s="29">
        <v>10</v>
      </c>
      <c r="B18" s="11" t="s">
        <v>12</v>
      </c>
      <c r="C18" s="35">
        <f>C16/C17</f>
        <v>0.5056603773584906</v>
      </c>
      <c r="D18" s="34"/>
      <c r="E18" s="32"/>
      <c r="F18" s="11"/>
      <c r="G18" s="10"/>
    </row>
    <row r="19" spans="2:7" ht="18.75" thickBot="1">
      <c r="B19" s="24"/>
      <c r="C19" s="36"/>
      <c r="D19" s="34"/>
      <c r="E19" s="32"/>
      <c r="F19" s="11"/>
      <c r="G19" s="10"/>
    </row>
    <row r="20" spans="2:7" ht="21" thickBot="1">
      <c r="B20" s="28" t="s">
        <v>13</v>
      </c>
      <c r="C20" s="36"/>
      <c r="D20" s="34"/>
      <c r="E20" s="32"/>
      <c r="F20" s="11"/>
      <c r="G20" s="10"/>
    </row>
    <row r="21" spans="1:7" ht="18">
      <c r="A21" s="37">
        <v>11</v>
      </c>
      <c r="B21" s="7" t="s">
        <v>14</v>
      </c>
      <c r="C21" s="15">
        <f>'[2]BP DEC'!$D$31</f>
        <v>32.16</v>
      </c>
      <c r="D21" s="32" t="e">
        <f>C21/#REF!</f>
        <v>#REF!</v>
      </c>
      <c r="E21" s="32" t="s">
        <v>1</v>
      </c>
      <c r="F21" s="11" t="s">
        <v>3</v>
      </c>
      <c r="G21" s="10"/>
    </row>
    <row r="22" spans="1:7" ht="18">
      <c r="A22" s="37">
        <v>12</v>
      </c>
      <c r="B22" s="7" t="s">
        <v>60</v>
      </c>
      <c r="C22" s="16">
        <f>'[2]BP DEC'!$D$32</f>
        <v>0</v>
      </c>
      <c r="D22" s="32" t="e">
        <f>C22/#REF!</f>
        <v>#REF!</v>
      </c>
      <c r="E22" s="32" t="s">
        <v>1</v>
      </c>
      <c r="F22" s="11" t="s">
        <v>3</v>
      </c>
      <c r="G22" s="10"/>
    </row>
    <row r="23" spans="1:7" ht="18">
      <c r="A23" s="37">
        <v>13</v>
      </c>
      <c r="B23" s="7" t="s">
        <v>57</v>
      </c>
      <c r="C23" s="16">
        <f>'[2]BP DEC'!$D$33</f>
        <v>60.94</v>
      </c>
      <c r="D23" s="32"/>
      <c r="E23" s="32"/>
      <c r="F23" s="11"/>
      <c r="G23" s="10"/>
    </row>
    <row r="24" spans="1:7" ht="18">
      <c r="A24" s="37">
        <v>14</v>
      </c>
      <c r="B24" s="7" t="s">
        <v>62</v>
      </c>
      <c r="C24" s="16">
        <f>'[2]BP DEC'!$D$34</f>
        <v>27.4</v>
      </c>
      <c r="D24" s="32"/>
      <c r="E24" s="32"/>
      <c r="F24" s="11"/>
      <c r="G24" s="10"/>
    </row>
    <row r="25" spans="1:7" ht="18.75" thickBot="1">
      <c r="A25" s="37">
        <v>15</v>
      </c>
      <c r="B25" s="7" t="s">
        <v>15</v>
      </c>
      <c r="C25" s="38">
        <f>'[2]BP DEC'!$D$35</f>
        <v>15.76</v>
      </c>
      <c r="D25" s="32" t="e">
        <f>C25/#REF!</f>
        <v>#REF!</v>
      </c>
      <c r="E25" s="32" t="s">
        <v>1</v>
      </c>
      <c r="F25" s="11" t="s">
        <v>3</v>
      </c>
      <c r="G25" s="10"/>
    </row>
    <row r="26" spans="1:7" ht="18.75" thickTop="1">
      <c r="A26" s="37">
        <v>16</v>
      </c>
      <c r="B26" s="7"/>
      <c r="C26" s="16">
        <f>SUM(C21:C25)</f>
        <v>136.26</v>
      </c>
      <c r="D26" s="32"/>
      <c r="E26" s="32"/>
      <c r="F26" s="11"/>
      <c r="G26" s="10"/>
    </row>
    <row r="27" spans="1:7" ht="18">
      <c r="A27" s="37">
        <v>17</v>
      </c>
      <c r="B27" s="7" t="s">
        <v>67</v>
      </c>
      <c r="C27" s="16"/>
      <c r="D27" s="34"/>
      <c r="E27" s="32"/>
      <c r="F27" s="11"/>
      <c r="G27" s="10"/>
    </row>
    <row r="28" spans="1:7" ht="18">
      <c r="A28" s="37">
        <v>18</v>
      </c>
      <c r="B28" s="11" t="s">
        <v>68</v>
      </c>
      <c r="C28" s="15"/>
      <c r="D28" s="9"/>
      <c r="E28" s="13"/>
      <c r="F28" s="11"/>
      <c r="G28" s="10"/>
    </row>
    <row r="29" spans="2:9" ht="18">
      <c r="B29" s="11"/>
      <c r="C29" s="16"/>
      <c r="D29" s="32"/>
      <c r="E29" s="32"/>
      <c r="F29" s="11"/>
      <c r="G29" s="10"/>
      <c r="I29" s="3"/>
    </row>
    <row r="30" spans="1:9" ht="18">
      <c r="A30" s="37">
        <v>19</v>
      </c>
      <c r="B30" s="11" t="s">
        <v>16</v>
      </c>
      <c r="C30" s="16">
        <f>'[2]BP DEC'!$D$5</f>
        <v>543.53</v>
      </c>
      <c r="D30" s="32"/>
      <c r="E30" s="32"/>
      <c r="F30" s="11"/>
      <c r="G30" s="10"/>
      <c r="I30" s="3"/>
    </row>
    <row r="31" spans="1:7" ht="18.75" thickBot="1">
      <c r="A31" s="37">
        <v>20</v>
      </c>
      <c r="B31" s="11" t="s">
        <v>17</v>
      </c>
      <c r="C31" s="16">
        <f>C30+C26</f>
        <v>679.79</v>
      </c>
      <c r="D31" s="32"/>
      <c r="E31" s="32"/>
      <c r="F31" s="11"/>
      <c r="G31" s="10"/>
    </row>
    <row r="32" spans="1:7" ht="18.75" thickBot="1">
      <c r="A32" s="37">
        <v>21</v>
      </c>
      <c r="B32" s="11" t="s">
        <v>18</v>
      </c>
      <c r="C32" s="39">
        <f>C26/C31</f>
        <v>0.20044425484340753</v>
      </c>
      <c r="D32" s="40"/>
      <c r="E32" s="32"/>
      <c r="F32" s="11"/>
      <c r="G32" s="10"/>
    </row>
    <row r="33" spans="2:7" ht="18.75" thickBot="1">
      <c r="B33" s="11"/>
      <c r="C33" s="16"/>
      <c r="D33" s="17"/>
      <c r="E33" s="13"/>
      <c r="F33" s="11"/>
      <c r="G33" s="10"/>
    </row>
    <row r="34" spans="2:18" ht="21" thickBot="1">
      <c r="B34" s="28" t="s">
        <v>19</v>
      </c>
      <c r="C34" s="16"/>
      <c r="D34" s="32"/>
      <c r="E34" s="32"/>
      <c r="F34" s="11"/>
      <c r="G34" s="4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8">
      <c r="A35" s="37">
        <v>22</v>
      </c>
      <c r="B35" s="11" t="s">
        <v>20</v>
      </c>
      <c r="C35" s="16">
        <f>C30+C16</f>
        <v>2619.1899999999996</v>
      </c>
      <c r="D35" s="34"/>
      <c r="E35" s="32"/>
      <c r="F35" s="11"/>
      <c r="G35" s="4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8">
      <c r="A36" s="37">
        <v>23</v>
      </c>
      <c r="B36" s="11" t="s">
        <v>21</v>
      </c>
      <c r="C36" s="16">
        <f>C26+C14+C9</f>
        <v>2165.45</v>
      </c>
      <c r="D36" s="40"/>
      <c r="E36" s="32"/>
      <c r="F36" s="11"/>
      <c r="G36" s="4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8.75" thickBot="1">
      <c r="A37" s="37">
        <v>24</v>
      </c>
      <c r="B37" s="11" t="s">
        <v>22</v>
      </c>
      <c r="C37" s="16">
        <f>C36+C35</f>
        <v>4784.639999999999</v>
      </c>
      <c r="D37" s="40"/>
      <c r="E37" s="32"/>
      <c r="F37" s="11"/>
      <c r="G37" s="4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8.75" thickBot="1">
      <c r="A38" s="37">
        <v>25</v>
      </c>
      <c r="B38" s="11" t="s">
        <v>23</v>
      </c>
      <c r="C38" s="39">
        <f>C36/C37</f>
        <v>0.45258368445692887</v>
      </c>
      <c r="D38" s="40"/>
      <c r="E38" s="32"/>
      <c r="F38" s="11"/>
      <c r="G38" s="41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18">
      <c r="A39" s="37"/>
      <c r="B39" s="11"/>
      <c r="C39" s="42"/>
      <c r="D39" s="40"/>
      <c r="E39" s="32"/>
      <c r="F39" s="11"/>
      <c r="G39" s="41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2:7" ht="18">
      <c r="B40" s="7"/>
      <c r="C40" s="16"/>
      <c r="D40" s="9"/>
      <c r="E40" s="9"/>
      <c r="F40" s="7"/>
      <c r="G40" s="10"/>
    </row>
    <row r="41" spans="2:7" ht="20.25">
      <c r="B41" s="43" t="s">
        <v>24</v>
      </c>
      <c r="C41" s="13"/>
      <c r="D41" s="4" t="s">
        <v>4</v>
      </c>
      <c r="E41" s="4"/>
      <c r="F41" s="4"/>
      <c r="G41" s="10"/>
    </row>
    <row r="42" s="10" customFormat="1" ht="37.5" customHeight="1">
      <c r="B42" s="44" t="s">
        <v>25</v>
      </c>
    </row>
    <row r="43" s="10" customFormat="1" ht="18.75" customHeight="1">
      <c r="B43" s="45" t="s">
        <v>26</v>
      </c>
    </row>
    <row r="44" s="10" customFormat="1" ht="18.75" customHeight="1">
      <c r="B44" s="45" t="s">
        <v>27</v>
      </c>
    </row>
    <row r="45" s="10" customFormat="1" ht="34.5" customHeight="1">
      <c r="B45" s="44" t="s">
        <v>28</v>
      </c>
    </row>
    <row r="46" s="10" customFormat="1" ht="38.25" customHeight="1">
      <c r="B46" s="46" t="s">
        <v>29</v>
      </c>
    </row>
    <row r="47" s="10" customFormat="1" ht="18.75" customHeight="1">
      <c r="B47" s="7"/>
    </row>
    <row r="48" s="10" customFormat="1" ht="18.75" customHeight="1">
      <c r="B48" s="23"/>
    </row>
    <row r="49" s="10" customFormat="1" ht="18.75" customHeight="1">
      <c r="B49" s="22"/>
    </row>
    <row r="50" s="10" customFormat="1" ht="18.75" customHeight="1">
      <c r="B50" s="21"/>
    </row>
  </sheetData>
  <sheetProtection/>
  <printOptions horizontalCentered="1"/>
  <pageMargins left="0" right="0" top="0.25" bottom="0.25" header="0.5" footer="0.5"/>
  <pageSetup fitToHeight="1" fitToWidth="1" horizontalDpi="600" verticalDpi="600" orientation="landscape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tabSelected="1" zoomScale="75" zoomScaleNormal="75" zoomScalePageLayoutView="0" workbookViewId="0" topLeftCell="A2">
      <selection activeCell="C31" sqref="C31"/>
    </sheetView>
  </sheetViews>
  <sheetFormatPr defaultColWidth="9.140625" defaultRowHeight="12.75"/>
  <cols>
    <col min="2" max="2" width="115.7109375" style="0" customWidth="1"/>
    <col min="3" max="3" width="16.28125" style="0" customWidth="1"/>
    <col min="4" max="4" width="11.7109375" style="0" hidden="1" customWidth="1"/>
    <col min="5" max="5" width="3.7109375" style="0" hidden="1" customWidth="1"/>
    <col min="6" max="6" width="21.7109375" style="0" customWidth="1"/>
    <col min="7" max="7" width="9.7109375" style="0" customWidth="1"/>
  </cols>
  <sheetData>
    <row r="1" ht="21" customHeight="1">
      <c r="B1" s="5"/>
    </row>
    <row r="2" spans="2:4" ht="27" thickBot="1">
      <c r="B2" s="18" t="s">
        <v>72</v>
      </c>
      <c r="C2" s="19"/>
      <c r="D2" s="2"/>
    </row>
    <row r="3" spans="2:4" ht="29.25" customHeight="1" thickBot="1">
      <c r="B3" s="26" t="s">
        <v>30</v>
      </c>
      <c r="C3" s="27"/>
      <c r="D3" s="2" t="s">
        <v>0</v>
      </c>
    </row>
    <row r="4" spans="2:4" ht="21" customHeight="1">
      <c r="B4" s="48"/>
      <c r="C4" s="1"/>
      <c r="D4" s="2"/>
    </row>
    <row r="5" spans="2:7" ht="24" customHeight="1" thickBot="1">
      <c r="B5" s="7"/>
      <c r="C5" s="8"/>
      <c r="D5" s="9"/>
      <c r="E5" s="10"/>
      <c r="F5" s="10"/>
      <c r="G5" s="10"/>
    </row>
    <row r="6" spans="2:7" ht="21" thickBot="1">
      <c r="B6" s="28" t="s">
        <v>5</v>
      </c>
      <c r="C6" s="10"/>
      <c r="D6" s="10"/>
      <c r="E6" s="10"/>
      <c r="F6" s="10"/>
      <c r="G6" s="10"/>
    </row>
    <row r="7" spans="1:7" ht="18">
      <c r="A7" s="29">
        <v>1</v>
      </c>
      <c r="B7" s="11" t="s">
        <v>6</v>
      </c>
      <c r="C7" s="12">
        <f>'[5]2008 WO chip'!$J$37</f>
        <v>334.1910191246678</v>
      </c>
      <c r="D7" s="13">
        <f>C7/C36</f>
        <v>0.0984565061382947</v>
      </c>
      <c r="E7" s="13" t="s">
        <v>1</v>
      </c>
      <c r="F7" s="14" t="s">
        <v>2</v>
      </c>
      <c r="G7" s="10"/>
    </row>
    <row r="8" spans="1:7" ht="40.5" customHeight="1">
      <c r="A8" s="29">
        <v>2</v>
      </c>
      <c r="B8" s="30" t="s">
        <v>89</v>
      </c>
      <c r="C8" s="31">
        <f>'[5]2008 WO chip'!$J$52</f>
        <v>1079.04</v>
      </c>
      <c r="D8" s="13" t="e">
        <f>C8/#REF!</f>
        <v>#REF!</v>
      </c>
      <c r="E8" s="13" t="s">
        <v>1</v>
      </c>
      <c r="F8" s="14" t="s">
        <v>2</v>
      </c>
      <c r="G8" s="10"/>
    </row>
    <row r="9" spans="1:7" ht="18">
      <c r="A9" s="29">
        <v>3</v>
      </c>
      <c r="B9" s="11"/>
      <c r="C9" s="12">
        <f>SUM(C7:C8)</f>
        <v>1413.2310191246677</v>
      </c>
      <c r="D9" s="20"/>
      <c r="E9" s="13"/>
      <c r="F9" s="14"/>
      <c r="G9" s="10"/>
    </row>
    <row r="10" spans="1:7" ht="18">
      <c r="A10" s="29"/>
      <c r="B10" s="11"/>
      <c r="C10" s="15"/>
      <c r="D10" s="25"/>
      <c r="E10" s="32"/>
      <c r="F10" s="11"/>
      <c r="G10" s="10"/>
    </row>
    <row r="11" spans="1:7" ht="18">
      <c r="A11" s="29">
        <v>4</v>
      </c>
      <c r="B11" s="11" t="s">
        <v>7</v>
      </c>
      <c r="C11" s="15">
        <v>106.2</v>
      </c>
      <c r="D11" s="25">
        <v>0.04183015301415965</v>
      </c>
      <c r="E11" s="32" t="s">
        <v>1</v>
      </c>
      <c r="F11" s="11" t="s">
        <v>3</v>
      </c>
      <c r="G11" s="10"/>
    </row>
    <row r="12" spans="1:7" ht="18">
      <c r="A12" s="29">
        <v>5</v>
      </c>
      <c r="B12" s="11" t="s">
        <v>8</v>
      </c>
      <c r="C12" s="15">
        <v>165.29</v>
      </c>
      <c r="D12" s="25">
        <v>0.04625040097575296</v>
      </c>
      <c r="E12" s="32" t="s">
        <v>1</v>
      </c>
      <c r="F12" s="11" t="s">
        <v>3</v>
      </c>
      <c r="G12" s="10"/>
    </row>
    <row r="13" spans="1:7" ht="18">
      <c r="A13" s="29">
        <v>6</v>
      </c>
      <c r="B13" s="11" t="s">
        <v>9</v>
      </c>
      <c r="C13" s="33">
        <v>44.12</v>
      </c>
      <c r="D13" s="25">
        <v>0.04160180072094081</v>
      </c>
      <c r="E13" s="32" t="s">
        <v>1</v>
      </c>
      <c r="F13" s="11" t="s">
        <v>3</v>
      </c>
      <c r="G13" s="10"/>
    </row>
    <row r="14" spans="1:7" ht="18">
      <c r="A14" s="29">
        <v>7</v>
      </c>
      <c r="B14" s="24"/>
      <c r="C14" s="15">
        <f>SUM(C11:C13)</f>
        <v>315.61</v>
      </c>
      <c r="D14" s="34"/>
      <c r="E14" s="32"/>
      <c r="F14" s="11"/>
      <c r="G14" s="10"/>
    </row>
    <row r="15" spans="2:7" ht="18">
      <c r="B15" s="24"/>
      <c r="C15" s="15"/>
      <c r="D15" s="34"/>
      <c r="E15" s="32"/>
      <c r="F15" s="11"/>
      <c r="G15" s="10"/>
    </row>
    <row r="16" spans="1:7" ht="18">
      <c r="A16" s="29">
        <v>8</v>
      </c>
      <c r="B16" s="11" t="s">
        <v>10</v>
      </c>
      <c r="C16" s="15">
        <v>2341.31</v>
      </c>
      <c r="D16" s="34"/>
      <c r="E16" s="32"/>
      <c r="F16" s="11" t="s">
        <v>3</v>
      </c>
      <c r="G16" s="10"/>
    </row>
    <row r="17" spans="1:7" ht="18.75" thickBot="1">
      <c r="A17" s="29">
        <v>9</v>
      </c>
      <c r="B17" s="11" t="s">
        <v>11</v>
      </c>
      <c r="C17" s="15">
        <f>C16+C14+C9</f>
        <v>4070.151019124668</v>
      </c>
      <c r="D17" s="34"/>
      <c r="E17" s="32"/>
      <c r="F17" s="11"/>
      <c r="G17" s="10"/>
    </row>
    <row r="18" spans="1:7" ht="18.75" thickBot="1">
      <c r="A18" s="29">
        <v>10</v>
      </c>
      <c r="B18" s="11" t="s">
        <v>12</v>
      </c>
      <c r="C18" s="35">
        <f>C16/C17</f>
        <v>0.5752390977628946</v>
      </c>
      <c r="D18" s="34"/>
      <c r="E18" s="32"/>
      <c r="F18" s="11"/>
      <c r="G18" s="10"/>
    </row>
    <row r="19" spans="2:7" ht="18.75" thickBot="1">
      <c r="B19" s="24"/>
      <c r="C19" s="36"/>
      <c r="D19" s="34"/>
      <c r="E19" s="32"/>
      <c r="F19" s="11"/>
      <c r="G19" s="10"/>
    </row>
    <row r="20" spans="2:7" ht="21" thickBot="1">
      <c r="B20" s="28" t="s">
        <v>13</v>
      </c>
      <c r="C20" s="36"/>
      <c r="D20" s="34"/>
      <c r="E20" s="32"/>
      <c r="F20" s="11"/>
      <c r="G20" s="10"/>
    </row>
    <row r="21" spans="1:7" ht="18">
      <c r="A21" s="37">
        <v>11</v>
      </c>
      <c r="B21" s="7" t="s">
        <v>14</v>
      </c>
      <c r="C21" s="15">
        <v>131.73</v>
      </c>
      <c r="D21" s="32" t="e">
        <f>C21/#REF!</f>
        <v>#REF!</v>
      </c>
      <c r="E21" s="32" t="s">
        <v>1</v>
      </c>
      <c r="F21" s="11" t="s">
        <v>3</v>
      </c>
      <c r="G21" s="10"/>
    </row>
    <row r="22" spans="1:7" ht="18">
      <c r="A22" s="37">
        <v>12</v>
      </c>
      <c r="B22" s="7" t="s">
        <v>56</v>
      </c>
      <c r="C22" s="16">
        <v>36.99</v>
      </c>
      <c r="D22" s="32" t="e">
        <f>C22/#REF!</f>
        <v>#REF!</v>
      </c>
      <c r="E22" s="32" t="s">
        <v>1</v>
      </c>
      <c r="F22" s="11" t="s">
        <v>3</v>
      </c>
      <c r="G22" s="10"/>
    </row>
    <row r="23" spans="1:7" ht="18">
      <c r="A23" s="37">
        <v>13</v>
      </c>
      <c r="B23" s="7" t="s">
        <v>57</v>
      </c>
      <c r="C23" s="16">
        <v>1441.36</v>
      </c>
      <c r="D23" s="32" t="e">
        <f>C23/#REF!</f>
        <v>#REF!</v>
      </c>
      <c r="E23" s="32" t="s">
        <v>1</v>
      </c>
      <c r="F23" s="11" t="s">
        <v>3</v>
      </c>
      <c r="G23" s="10"/>
    </row>
    <row r="24" spans="1:7" ht="18">
      <c r="A24" s="37">
        <v>14</v>
      </c>
      <c r="B24" s="7" t="s">
        <v>58</v>
      </c>
      <c r="C24" s="16">
        <v>34.79</v>
      </c>
      <c r="D24" s="32" t="e">
        <f>C24/#REF!</f>
        <v>#REF!</v>
      </c>
      <c r="E24" s="32" t="s">
        <v>1</v>
      </c>
      <c r="F24" s="11" t="s">
        <v>3</v>
      </c>
      <c r="G24" s="10"/>
    </row>
    <row r="25" spans="1:7" ht="18.75" thickBot="1">
      <c r="A25" s="37">
        <v>15</v>
      </c>
      <c r="B25" s="7" t="s">
        <v>15</v>
      </c>
      <c r="C25" s="38">
        <v>20.59</v>
      </c>
      <c r="D25" s="32" t="e">
        <f>C25/#REF!</f>
        <v>#REF!</v>
      </c>
      <c r="E25" s="32" t="s">
        <v>1</v>
      </c>
      <c r="F25" s="11" t="s">
        <v>3</v>
      </c>
      <c r="G25" s="10"/>
    </row>
    <row r="26" spans="1:7" ht="18.75" thickTop="1">
      <c r="A26" s="37">
        <v>16</v>
      </c>
      <c r="B26" s="7" t="s">
        <v>0</v>
      </c>
      <c r="C26" s="16">
        <f>SUM(C21:C25)</f>
        <v>1665.4599999999998</v>
      </c>
      <c r="D26" s="32"/>
      <c r="E26" s="32"/>
      <c r="F26" s="11"/>
      <c r="G26" s="10"/>
    </row>
    <row r="27" spans="1:7" ht="18">
      <c r="A27" s="37">
        <v>17</v>
      </c>
      <c r="B27" s="7" t="s">
        <v>91</v>
      </c>
      <c r="C27" s="16"/>
      <c r="D27" s="34"/>
      <c r="E27" s="32"/>
      <c r="F27" s="11"/>
      <c r="G27" s="10"/>
    </row>
    <row r="28" spans="1:7" ht="18">
      <c r="A28" s="37">
        <v>18</v>
      </c>
      <c r="B28" s="11" t="s">
        <v>90</v>
      </c>
      <c r="C28" s="15"/>
      <c r="D28" s="9"/>
      <c r="E28" s="13"/>
      <c r="F28" s="11"/>
      <c r="G28" s="10"/>
    </row>
    <row r="29" spans="1:9" ht="18">
      <c r="A29" s="37"/>
      <c r="B29" s="11"/>
      <c r="C29" s="16"/>
      <c r="D29" s="32"/>
      <c r="E29" s="32"/>
      <c r="F29" s="11"/>
      <c r="G29" s="10"/>
      <c r="I29" s="3"/>
    </row>
    <row r="30" spans="1:9" ht="18">
      <c r="A30" s="37">
        <v>19</v>
      </c>
      <c r="B30" s="11" t="s">
        <v>16</v>
      </c>
      <c r="C30" s="16">
        <v>1026.89</v>
      </c>
      <c r="D30" s="32"/>
      <c r="E30" s="32"/>
      <c r="F30" s="11"/>
      <c r="G30" s="10"/>
      <c r="I30" s="3"/>
    </row>
    <row r="31" spans="1:7" ht="18.75" thickBot="1">
      <c r="A31" s="37">
        <v>20</v>
      </c>
      <c r="B31" s="11" t="s">
        <v>17</v>
      </c>
      <c r="C31" s="16">
        <f>C30+C26</f>
        <v>2692.35</v>
      </c>
      <c r="D31" s="32"/>
      <c r="E31" s="32"/>
      <c r="F31" s="11"/>
      <c r="G31" s="10"/>
    </row>
    <row r="32" spans="1:7" ht="18.75" thickBot="1">
      <c r="A32" s="37">
        <v>21</v>
      </c>
      <c r="B32" s="11" t="s">
        <v>18</v>
      </c>
      <c r="C32" s="39">
        <f>C26/C31</f>
        <v>0.6185897078760191</v>
      </c>
      <c r="D32" s="40"/>
      <c r="E32" s="32"/>
      <c r="F32" s="11"/>
      <c r="G32" s="10"/>
    </row>
    <row r="33" spans="2:7" ht="18.75" thickBot="1">
      <c r="B33" s="11"/>
      <c r="C33" s="16"/>
      <c r="D33" s="17"/>
      <c r="E33" s="13"/>
      <c r="F33" s="11"/>
      <c r="G33" s="10"/>
    </row>
    <row r="34" spans="2:18" ht="21" thickBot="1">
      <c r="B34" s="28" t="s">
        <v>19</v>
      </c>
      <c r="C34" s="16"/>
      <c r="D34" s="32"/>
      <c r="E34" s="32"/>
      <c r="F34" s="11"/>
      <c r="G34" s="4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8">
      <c r="A35" s="37">
        <v>22</v>
      </c>
      <c r="B35" s="11" t="s">
        <v>20</v>
      </c>
      <c r="C35" s="16">
        <f>C30+C16</f>
        <v>3368.2</v>
      </c>
      <c r="D35" s="34"/>
      <c r="E35" s="32"/>
      <c r="F35" s="11"/>
      <c r="G35" s="4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8">
      <c r="A36" s="37">
        <v>23</v>
      </c>
      <c r="B36" s="11" t="s">
        <v>21</v>
      </c>
      <c r="C36" s="16">
        <f>C26+C14+C9</f>
        <v>3394.3010191246676</v>
      </c>
      <c r="D36" s="40"/>
      <c r="E36" s="32"/>
      <c r="F36" s="11"/>
      <c r="G36" s="4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8.75" thickBot="1">
      <c r="A37" s="37">
        <v>24</v>
      </c>
      <c r="B37" s="11" t="s">
        <v>22</v>
      </c>
      <c r="C37" s="16">
        <f>C36+C35</f>
        <v>6762.501019124667</v>
      </c>
      <c r="D37" s="40"/>
      <c r="E37" s="32"/>
      <c r="F37" s="11"/>
      <c r="G37" s="4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8.75" thickBot="1">
      <c r="A38" s="37">
        <v>25</v>
      </c>
      <c r="B38" s="11" t="s">
        <v>23</v>
      </c>
      <c r="C38" s="39">
        <f>C36/C37</f>
        <v>0.5019298347645976</v>
      </c>
      <c r="D38" s="40"/>
      <c r="E38" s="32"/>
      <c r="F38" s="11"/>
      <c r="G38" s="41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18">
      <c r="A39" s="37"/>
      <c r="B39" s="11"/>
      <c r="C39" s="42"/>
      <c r="D39" s="40"/>
      <c r="E39" s="32"/>
      <c r="F39" s="11"/>
      <c r="G39" s="41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2:7" ht="18">
      <c r="B40" s="7"/>
      <c r="C40" s="16"/>
      <c r="D40" s="9"/>
      <c r="E40" s="9"/>
      <c r="F40" s="7"/>
      <c r="G40" s="10"/>
    </row>
    <row r="41" spans="2:7" ht="20.25">
      <c r="B41" s="43" t="s">
        <v>24</v>
      </c>
      <c r="C41" s="13"/>
      <c r="D41" s="4" t="s">
        <v>4</v>
      </c>
      <c r="E41" s="4"/>
      <c r="F41" s="4"/>
      <c r="G41" s="10"/>
    </row>
    <row r="42" s="10" customFormat="1" ht="37.5" customHeight="1">
      <c r="B42" s="44" t="s">
        <v>25</v>
      </c>
    </row>
    <row r="43" s="10" customFormat="1" ht="18.75" customHeight="1">
      <c r="B43" s="45" t="s">
        <v>26</v>
      </c>
    </row>
    <row r="44" s="10" customFormat="1" ht="18.75" customHeight="1">
      <c r="B44" s="45" t="s">
        <v>27</v>
      </c>
    </row>
    <row r="45" s="10" customFormat="1" ht="34.5" customHeight="1">
      <c r="B45" s="44" t="s">
        <v>28</v>
      </c>
    </row>
    <row r="46" s="10" customFormat="1" ht="38.25" customHeight="1">
      <c r="B46" s="46" t="s">
        <v>29</v>
      </c>
    </row>
    <row r="47" s="10" customFormat="1" ht="18.75" customHeight="1">
      <c r="B47" s="7"/>
    </row>
    <row r="48" s="10" customFormat="1" ht="18.75" customHeight="1">
      <c r="B48" s="23"/>
    </row>
    <row r="49" s="10" customFormat="1" ht="18.75" customHeight="1">
      <c r="B49" s="22"/>
    </row>
    <row r="50" s="10" customFormat="1" ht="18.75" customHeight="1">
      <c r="B50" s="21"/>
    </row>
  </sheetData>
  <sheetProtection/>
  <printOptions horizontalCentered="1"/>
  <pageMargins left="0.25" right="0.25" top="0.5" bottom="0.5" header="0.3" footer="0.3"/>
  <pageSetup fitToHeight="1" fitToWidth="1" horizontalDpi="600" verticalDpi="600" orientation="landscape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zoomScale="75" zoomScaleNormal="75" zoomScalePageLayoutView="0" workbookViewId="0" topLeftCell="A1">
      <selection activeCell="A46" sqref="A1:F46"/>
    </sheetView>
  </sheetViews>
  <sheetFormatPr defaultColWidth="9.140625" defaultRowHeight="12.75"/>
  <cols>
    <col min="2" max="2" width="115.7109375" style="0" customWidth="1"/>
    <col min="3" max="3" width="16.28125" style="0" customWidth="1"/>
    <col min="4" max="4" width="11.7109375" style="0" hidden="1" customWidth="1"/>
    <col min="5" max="5" width="3.7109375" style="0" hidden="1" customWidth="1"/>
    <col min="6" max="6" width="21.7109375" style="0" customWidth="1"/>
    <col min="7" max="7" width="9.7109375" style="0" customWidth="1"/>
  </cols>
  <sheetData>
    <row r="1" ht="21" customHeight="1">
      <c r="B1" s="5"/>
    </row>
    <row r="2" spans="2:4" ht="27" thickBot="1">
      <c r="B2" s="18" t="s">
        <v>70</v>
      </c>
      <c r="C2" s="19"/>
      <c r="D2" s="2"/>
    </row>
    <row r="3" spans="2:4" ht="29.25" customHeight="1" thickBot="1">
      <c r="B3" s="26" t="s">
        <v>30</v>
      </c>
      <c r="C3" s="27"/>
      <c r="D3" s="2" t="s">
        <v>0</v>
      </c>
    </row>
    <row r="4" spans="2:4" ht="21" customHeight="1">
      <c r="B4" s="47"/>
      <c r="C4" s="1"/>
      <c r="D4" s="2"/>
    </row>
    <row r="5" spans="2:7" ht="24" customHeight="1" thickBot="1">
      <c r="B5" s="48"/>
      <c r="C5" s="8"/>
      <c r="D5" s="9"/>
      <c r="E5" s="10"/>
      <c r="F5" s="10"/>
      <c r="G5" s="10"/>
    </row>
    <row r="6" spans="2:7" ht="21" thickBot="1">
      <c r="B6" s="28" t="s">
        <v>5</v>
      </c>
      <c r="C6" s="10"/>
      <c r="D6" s="10"/>
      <c r="E6" s="10"/>
      <c r="F6" s="10"/>
      <c r="G6" s="10"/>
    </row>
    <row r="7" spans="1:7" ht="18">
      <c r="A7" s="29">
        <v>1</v>
      </c>
      <c r="B7" s="11" t="s">
        <v>6</v>
      </c>
      <c r="C7" s="12">
        <f>'[5]2008'!$F$37</f>
        <v>268.1132772937375</v>
      </c>
      <c r="D7" s="13">
        <f>C7/C36</f>
        <v>0.12154738984746692</v>
      </c>
      <c r="E7" s="13" t="s">
        <v>1</v>
      </c>
      <c r="F7" s="14" t="s">
        <v>2</v>
      </c>
      <c r="G7" s="10"/>
    </row>
    <row r="8" spans="1:7" ht="40.5" customHeight="1">
      <c r="A8" s="29">
        <v>2</v>
      </c>
      <c r="B8" s="30" t="s">
        <v>83</v>
      </c>
      <c r="C8" s="31">
        <f>'[5]2008'!$F$52</f>
        <v>1279.6</v>
      </c>
      <c r="D8" s="13" t="e">
        <f>C8/#REF!</f>
        <v>#REF!</v>
      </c>
      <c r="E8" s="13" t="s">
        <v>1</v>
      </c>
      <c r="F8" s="14" t="s">
        <v>2</v>
      </c>
      <c r="G8" s="10"/>
    </row>
    <row r="9" spans="1:7" ht="18">
      <c r="A9" s="29">
        <v>3</v>
      </c>
      <c r="B9" s="11"/>
      <c r="C9" s="12">
        <f>SUM(C7:C8)</f>
        <v>1547.7132772937375</v>
      </c>
      <c r="D9" s="20"/>
      <c r="E9" s="13"/>
      <c r="F9" s="14"/>
      <c r="G9" s="10"/>
    </row>
    <row r="10" spans="1:7" ht="18">
      <c r="A10" s="29"/>
      <c r="B10" s="11"/>
      <c r="C10" s="15"/>
      <c r="D10" s="25"/>
      <c r="E10" s="32"/>
      <c r="F10" s="11"/>
      <c r="G10" s="10"/>
    </row>
    <row r="11" spans="1:7" ht="18">
      <c r="A11" s="29">
        <v>4</v>
      </c>
      <c r="B11" s="11" t="s">
        <v>7</v>
      </c>
      <c r="C11" s="15">
        <f>'[6]Feb'!$C$7</f>
        <v>220.85</v>
      </c>
      <c r="D11" s="25">
        <v>0.04183015301415965</v>
      </c>
      <c r="E11" s="32" t="s">
        <v>1</v>
      </c>
      <c r="F11" s="11" t="s">
        <v>3</v>
      </c>
      <c r="G11" s="10"/>
    </row>
    <row r="12" spans="1:7" ht="18">
      <c r="A12" s="29">
        <v>5</v>
      </c>
      <c r="B12" s="11" t="s">
        <v>8</v>
      </c>
      <c r="C12" s="15">
        <f>'[6]Feb'!$D$7</f>
        <v>106.94</v>
      </c>
      <c r="D12" s="25">
        <v>0.04625040097575296</v>
      </c>
      <c r="E12" s="32" t="s">
        <v>1</v>
      </c>
      <c r="F12" s="11" t="s">
        <v>3</v>
      </c>
      <c r="G12" s="10"/>
    </row>
    <row r="13" spans="1:7" ht="18">
      <c r="A13" s="29">
        <v>6</v>
      </c>
      <c r="B13" s="11" t="s">
        <v>9</v>
      </c>
      <c r="C13" s="33">
        <v>196.53</v>
      </c>
      <c r="D13" s="25">
        <v>0.04160180072094081</v>
      </c>
      <c r="E13" s="32" t="s">
        <v>1</v>
      </c>
      <c r="F13" s="11" t="s">
        <v>3</v>
      </c>
      <c r="G13" s="10"/>
    </row>
    <row r="14" spans="1:7" ht="18">
      <c r="A14" s="29">
        <v>7</v>
      </c>
      <c r="B14" s="24"/>
      <c r="C14" s="15">
        <f>SUM(C11:C13)</f>
        <v>524.3199999999999</v>
      </c>
      <c r="D14" s="34"/>
      <c r="E14" s="32"/>
      <c r="F14" s="11"/>
      <c r="G14" s="10"/>
    </row>
    <row r="15" spans="2:7" ht="18">
      <c r="B15" s="24"/>
      <c r="C15" s="15"/>
      <c r="D15" s="34"/>
      <c r="E15" s="32"/>
      <c r="F15" s="11"/>
      <c r="G15" s="10"/>
    </row>
    <row r="16" spans="1:7" ht="18">
      <c r="A16" s="29">
        <v>8</v>
      </c>
      <c r="B16" s="11" t="s">
        <v>10</v>
      </c>
      <c r="C16" s="15">
        <f>'[6]Feb'!$C$6</f>
        <v>2052.41</v>
      </c>
      <c r="D16" s="34"/>
      <c r="E16" s="32"/>
      <c r="F16" s="11" t="s">
        <v>3</v>
      </c>
      <c r="G16" s="10"/>
    </row>
    <row r="17" spans="1:7" ht="18.75" thickBot="1">
      <c r="A17" s="29">
        <v>9</v>
      </c>
      <c r="B17" s="11" t="s">
        <v>11</v>
      </c>
      <c r="C17" s="15">
        <f>C16+C14+C9</f>
        <v>4124.443277293737</v>
      </c>
      <c r="D17" s="34"/>
      <c r="E17" s="32"/>
      <c r="F17" s="11"/>
      <c r="G17" s="10"/>
    </row>
    <row r="18" spans="1:7" ht="18.75" thickBot="1">
      <c r="A18" s="29">
        <v>10</v>
      </c>
      <c r="B18" s="11" t="s">
        <v>12</v>
      </c>
      <c r="C18" s="35">
        <f>C16/C17</f>
        <v>0.4976210998704032</v>
      </c>
      <c r="D18" s="34"/>
      <c r="E18" s="32"/>
      <c r="F18" s="11"/>
      <c r="G18" s="10"/>
    </row>
    <row r="19" spans="2:7" ht="18.75" thickBot="1">
      <c r="B19" s="24"/>
      <c r="C19" s="36"/>
      <c r="D19" s="34"/>
      <c r="E19" s="32"/>
      <c r="F19" s="11"/>
      <c r="G19" s="10"/>
    </row>
    <row r="20" spans="2:7" ht="21" thickBot="1">
      <c r="B20" s="28" t="s">
        <v>13</v>
      </c>
      <c r="C20" s="36"/>
      <c r="D20" s="34"/>
      <c r="E20" s="32"/>
      <c r="F20" s="11"/>
      <c r="G20" s="10"/>
    </row>
    <row r="21" spans="1:7" ht="18">
      <c r="A21" s="37">
        <v>11</v>
      </c>
      <c r="B21" s="7" t="s">
        <v>14</v>
      </c>
      <c r="C21" s="15">
        <f>'[6]Feb'!$B$7</f>
        <v>76.93</v>
      </c>
      <c r="D21" s="32" t="e">
        <f>C21/#REF!</f>
        <v>#REF!</v>
      </c>
      <c r="E21" s="32" t="s">
        <v>1</v>
      </c>
      <c r="F21" s="11" t="s">
        <v>3</v>
      </c>
      <c r="G21" s="10"/>
    </row>
    <row r="22" spans="1:7" ht="18">
      <c r="A22" s="37">
        <v>12</v>
      </c>
      <c r="B22" s="7" t="s">
        <v>56</v>
      </c>
      <c r="C22" s="15">
        <f>'[2]BP FEB '!$D$30</f>
        <v>0</v>
      </c>
      <c r="D22" s="32"/>
      <c r="E22" s="32"/>
      <c r="F22" s="11"/>
      <c r="G22" s="10"/>
    </row>
    <row r="23" spans="1:7" ht="18">
      <c r="A23" s="37">
        <v>13</v>
      </c>
      <c r="B23" s="7" t="s">
        <v>57</v>
      </c>
      <c r="C23" s="15">
        <v>0</v>
      </c>
      <c r="D23" s="32"/>
      <c r="E23" s="32"/>
      <c r="F23" s="11"/>
      <c r="G23" s="10"/>
    </row>
    <row r="24" spans="1:7" ht="18">
      <c r="A24" s="37">
        <v>14</v>
      </c>
      <c r="B24" s="7" t="s">
        <v>58</v>
      </c>
      <c r="C24" s="16">
        <f>'[6]Feb'!$B$9</f>
        <v>31.99</v>
      </c>
      <c r="D24" s="32" t="e">
        <f>C24/#REF!</f>
        <v>#REF!</v>
      </c>
      <c r="E24" s="32" t="s">
        <v>1</v>
      </c>
      <c r="F24" s="11" t="s">
        <v>3</v>
      </c>
      <c r="G24" s="10"/>
    </row>
    <row r="25" spans="1:7" ht="18.75" thickBot="1">
      <c r="A25" s="37">
        <v>15</v>
      </c>
      <c r="B25" s="7" t="s">
        <v>15</v>
      </c>
      <c r="C25" s="38">
        <f>'[6]Feb'!$B$8</f>
        <v>24.88</v>
      </c>
      <c r="D25" s="32" t="e">
        <f>C25/#REF!</f>
        <v>#REF!</v>
      </c>
      <c r="E25" s="32" t="s">
        <v>1</v>
      </c>
      <c r="F25" s="11" t="s">
        <v>3</v>
      </c>
      <c r="G25" s="10"/>
    </row>
    <row r="26" spans="1:7" ht="18.75" thickTop="1">
      <c r="A26" s="37">
        <v>16</v>
      </c>
      <c r="B26" s="7"/>
      <c r="C26" s="16">
        <f>SUM(C21:C25)</f>
        <v>133.8</v>
      </c>
      <c r="D26" s="32"/>
      <c r="E26" s="32"/>
      <c r="F26" s="11"/>
      <c r="G26" s="10"/>
    </row>
    <row r="27" spans="1:7" ht="18">
      <c r="A27" s="37">
        <v>17</v>
      </c>
      <c r="B27" s="7" t="s">
        <v>84</v>
      </c>
      <c r="C27" s="16"/>
      <c r="D27" s="34"/>
      <c r="E27" s="32"/>
      <c r="F27" s="11"/>
      <c r="G27" s="10"/>
    </row>
    <row r="28" spans="1:7" ht="18">
      <c r="A28" s="37">
        <v>18</v>
      </c>
      <c r="B28" s="11" t="s">
        <v>85</v>
      </c>
      <c r="C28" s="15"/>
      <c r="D28" s="9"/>
      <c r="E28" s="13"/>
      <c r="F28" s="11"/>
      <c r="G28" s="10"/>
    </row>
    <row r="29" spans="1:9" ht="18">
      <c r="A29" s="37"/>
      <c r="B29" s="11"/>
      <c r="C29" s="16"/>
      <c r="D29" s="32"/>
      <c r="E29" s="32"/>
      <c r="F29" s="11"/>
      <c r="G29" s="10"/>
      <c r="I29" s="3"/>
    </row>
    <row r="30" spans="1:9" ht="18">
      <c r="A30" s="37">
        <v>19</v>
      </c>
      <c r="B30" s="11" t="s">
        <v>16</v>
      </c>
      <c r="C30" s="16">
        <f>'[6]Feb'!$B$6</f>
        <v>598.42</v>
      </c>
      <c r="D30" s="32"/>
      <c r="E30" s="32"/>
      <c r="F30" s="11"/>
      <c r="G30" s="10"/>
      <c r="I30" s="3"/>
    </row>
    <row r="31" spans="1:7" ht="18.75" thickBot="1">
      <c r="A31" s="37">
        <v>20</v>
      </c>
      <c r="B31" s="11" t="s">
        <v>59</v>
      </c>
      <c r="C31" s="16">
        <f>C30+C26</f>
        <v>732.22</v>
      </c>
      <c r="D31" s="32"/>
      <c r="E31" s="32"/>
      <c r="F31" s="11"/>
      <c r="G31" s="10"/>
    </row>
    <row r="32" spans="1:7" ht="18.75" thickBot="1">
      <c r="A32" s="37">
        <v>21</v>
      </c>
      <c r="B32" s="11" t="s">
        <v>18</v>
      </c>
      <c r="C32" s="39">
        <f>C26/C31</f>
        <v>0.18273196580262763</v>
      </c>
      <c r="D32" s="40"/>
      <c r="E32" s="32"/>
      <c r="F32" s="11"/>
      <c r="G32" s="10"/>
    </row>
    <row r="33" spans="2:7" ht="18.75" thickBot="1">
      <c r="B33" s="11"/>
      <c r="C33" s="16"/>
      <c r="D33" s="17"/>
      <c r="E33" s="13"/>
      <c r="F33" s="11"/>
      <c r="G33" s="10"/>
    </row>
    <row r="34" spans="2:18" ht="21" thickBot="1">
      <c r="B34" s="28" t="s">
        <v>19</v>
      </c>
      <c r="C34" s="16"/>
      <c r="D34" s="32"/>
      <c r="E34" s="32"/>
      <c r="F34" s="11"/>
      <c r="G34" s="4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8">
      <c r="A35" s="37">
        <v>22</v>
      </c>
      <c r="B35" s="11" t="s">
        <v>20</v>
      </c>
      <c r="C35" s="16">
        <f>C30+C16</f>
        <v>2650.83</v>
      </c>
      <c r="D35" s="34"/>
      <c r="E35" s="32"/>
      <c r="F35" s="11"/>
      <c r="G35" s="4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8">
      <c r="A36" s="37">
        <v>23</v>
      </c>
      <c r="B36" s="11" t="s">
        <v>21</v>
      </c>
      <c r="C36" s="16">
        <f>C26+C14+C9</f>
        <v>2205.8332772937374</v>
      </c>
      <c r="D36" s="40"/>
      <c r="E36" s="32"/>
      <c r="F36" s="11"/>
      <c r="G36" s="4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8.75" thickBot="1">
      <c r="A37" s="37">
        <v>24</v>
      </c>
      <c r="B37" s="11" t="s">
        <v>22</v>
      </c>
      <c r="C37" s="16">
        <f>C36+C35</f>
        <v>4856.663277293737</v>
      </c>
      <c r="D37" s="40"/>
      <c r="E37" s="32"/>
      <c r="F37" s="11"/>
      <c r="G37" s="4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8.75" thickBot="1">
      <c r="A38" s="37">
        <v>25</v>
      </c>
      <c r="B38" s="11" t="s">
        <v>23</v>
      </c>
      <c r="C38" s="39">
        <f>C36/C37</f>
        <v>0.45418699039866045</v>
      </c>
      <c r="D38" s="40"/>
      <c r="E38" s="32"/>
      <c r="F38" s="11"/>
      <c r="G38" s="41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18">
      <c r="A39" s="37"/>
      <c r="B39" s="11"/>
      <c r="C39" s="42"/>
      <c r="D39" s="40"/>
      <c r="E39" s="32"/>
      <c r="F39" s="11"/>
      <c r="G39" s="41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2:7" ht="18">
      <c r="B40" s="7"/>
      <c r="C40" s="16"/>
      <c r="D40" s="9"/>
      <c r="E40" s="9"/>
      <c r="F40" s="7"/>
      <c r="G40" s="10"/>
    </row>
    <row r="41" spans="2:7" ht="20.25">
      <c r="B41" s="43" t="s">
        <v>24</v>
      </c>
      <c r="C41" s="13"/>
      <c r="D41" s="4" t="s">
        <v>4</v>
      </c>
      <c r="E41" s="4"/>
      <c r="F41" s="4"/>
      <c r="G41" s="10"/>
    </row>
    <row r="42" s="10" customFormat="1" ht="37.5" customHeight="1">
      <c r="B42" s="44" t="s">
        <v>25</v>
      </c>
    </row>
    <row r="43" s="10" customFormat="1" ht="18.75" customHeight="1">
      <c r="B43" s="45" t="s">
        <v>26</v>
      </c>
    </row>
    <row r="44" s="10" customFormat="1" ht="18.75" customHeight="1">
      <c r="B44" s="45" t="s">
        <v>27</v>
      </c>
    </row>
    <row r="45" s="10" customFormat="1" ht="34.5" customHeight="1">
      <c r="B45" s="44" t="s">
        <v>28</v>
      </c>
    </row>
    <row r="46" s="10" customFormat="1" ht="38.25" customHeight="1">
      <c r="B46" s="46" t="s">
        <v>29</v>
      </c>
    </row>
    <row r="47" s="10" customFormat="1" ht="18.75" customHeight="1">
      <c r="B47" s="7"/>
    </row>
    <row r="48" s="10" customFormat="1" ht="18.75" customHeight="1">
      <c r="B48" s="23"/>
    </row>
    <row r="49" s="10" customFormat="1" ht="18.75" customHeight="1">
      <c r="B49" s="22"/>
    </row>
    <row r="50" s="10" customFormat="1" ht="18.75" customHeight="1">
      <c r="B50" s="21"/>
    </row>
  </sheetData>
  <sheetProtection/>
  <printOptions horizontalCentered="1" verticalCentered="1"/>
  <pageMargins left="0" right="0" top="0" bottom="0" header="0.5" footer="0.5"/>
  <pageSetup fitToHeight="1" fitToWidth="1" horizontalDpi="600" verticalDpi="600" orientation="landscape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zoomScale="75" zoomScaleNormal="75" zoomScalePageLayoutView="0" workbookViewId="0" topLeftCell="A1">
      <selection activeCell="A1" sqref="A1:IV16384"/>
    </sheetView>
  </sheetViews>
  <sheetFormatPr defaultColWidth="9.140625" defaultRowHeight="12.75"/>
  <cols>
    <col min="2" max="2" width="115.7109375" style="0" customWidth="1"/>
    <col min="3" max="3" width="16.28125" style="0" customWidth="1"/>
    <col min="4" max="4" width="11.7109375" style="0" hidden="1" customWidth="1"/>
    <col min="5" max="5" width="3.7109375" style="0" hidden="1" customWidth="1"/>
    <col min="6" max="6" width="21.7109375" style="0" customWidth="1"/>
    <col min="7" max="7" width="9.7109375" style="0" customWidth="1"/>
  </cols>
  <sheetData>
    <row r="1" ht="21" customHeight="1">
      <c r="B1" s="5"/>
    </row>
    <row r="2" spans="2:4" ht="27" thickBot="1">
      <c r="B2" s="18" t="s">
        <v>71</v>
      </c>
      <c r="C2" s="19"/>
      <c r="D2" s="2"/>
    </row>
    <row r="3" spans="2:4" ht="29.25" customHeight="1" thickBot="1">
      <c r="B3" s="26" t="s">
        <v>30</v>
      </c>
      <c r="C3" s="27"/>
      <c r="D3" s="2" t="s">
        <v>0</v>
      </c>
    </row>
    <row r="4" spans="2:4" ht="21" customHeight="1">
      <c r="B4" s="48"/>
      <c r="C4" s="1"/>
      <c r="D4" s="2"/>
    </row>
    <row r="5" spans="2:7" ht="24" customHeight="1" thickBot="1">
      <c r="B5" s="7"/>
      <c r="C5" s="8"/>
      <c r="D5" s="9"/>
      <c r="E5" s="10"/>
      <c r="F5" s="10"/>
      <c r="G5" s="10"/>
    </row>
    <row r="6" spans="2:7" ht="21" thickBot="1">
      <c r="B6" s="28" t="s">
        <v>5</v>
      </c>
      <c r="C6" s="10"/>
      <c r="D6" s="10"/>
      <c r="E6" s="10"/>
      <c r="F6" s="10"/>
      <c r="G6" s="10"/>
    </row>
    <row r="7" spans="1:7" ht="18">
      <c r="A7" s="29">
        <v>1</v>
      </c>
      <c r="B7" s="11" t="s">
        <v>6</v>
      </c>
      <c r="C7" s="12">
        <f>'[5]2008 WO chip'!$H$37</f>
        <v>281.0396090265023</v>
      </c>
      <c r="D7" s="13">
        <f>C7/C36</f>
        <v>0.15180993938191573</v>
      </c>
      <c r="E7" s="13" t="s">
        <v>1</v>
      </c>
      <c r="F7" s="14" t="s">
        <v>2</v>
      </c>
      <c r="G7" s="10"/>
    </row>
    <row r="8" spans="1:7" ht="40.5" customHeight="1">
      <c r="A8" s="29">
        <v>2</v>
      </c>
      <c r="B8" s="30" t="s">
        <v>86</v>
      </c>
      <c r="C8" s="31">
        <f>'[5]2008 WO chip'!$H$52</f>
        <v>1013.6600000000001</v>
      </c>
      <c r="D8" s="13" t="e">
        <f>C8/#REF!</f>
        <v>#REF!</v>
      </c>
      <c r="E8" s="13" t="s">
        <v>1</v>
      </c>
      <c r="F8" s="14" t="s">
        <v>2</v>
      </c>
      <c r="G8" s="10"/>
    </row>
    <row r="9" spans="1:7" ht="18">
      <c r="A9" s="29">
        <v>3</v>
      </c>
      <c r="B9" s="11"/>
      <c r="C9" s="12">
        <f>SUM(C7:C8)</f>
        <v>1294.6996090265025</v>
      </c>
      <c r="D9" s="20"/>
      <c r="E9" s="13"/>
      <c r="F9" s="14"/>
      <c r="G9" s="10"/>
    </row>
    <row r="10" spans="1:7" ht="18">
      <c r="A10" s="29"/>
      <c r="B10" s="11"/>
      <c r="C10" s="15"/>
      <c r="D10" s="25"/>
      <c r="E10" s="32"/>
      <c r="F10" s="11"/>
      <c r="G10" s="10"/>
    </row>
    <row r="11" spans="1:7" ht="18">
      <c r="A11" s="29">
        <v>4</v>
      </c>
      <c r="B11" s="11" t="s">
        <v>7</v>
      </c>
      <c r="C11" s="15">
        <f>'[4]BP MAR'!$D$10</f>
        <v>87.55</v>
      </c>
      <c r="D11" s="25">
        <v>0.04183015301415965</v>
      </c>
      <c r="E11" s="32" t="s">
        <v>1</v>
      </c>
      <c r="F11" s="11" t="s">
        <v>3</v>
      </c>
      <c r="G11" s="10"/>
    </row>
    <row r="12" spans="1:7" ht="18">
      <c r="A12" s="29">
        <v>5</v>
      </c>
      <c r="B12" s="11" t="s">
        <v>8</v>
      </c>
      <c r="C12" s="15">
        <f>'[4]BP MAR'!$D$11</f>
        <v>139.46</v>
      </c>
      <c r="D12" s="25">
        <v>0.04625040097575296</v>
      </c>
      <c r="E12" s="32" t="s">
        <v>1</v>
      </c>
      <c r="F12" s="11" t="s">
        <v>3</v>
      </c>
      <c r="G12" s="10"/>
    </row>
    <row r="13" spans="1:7" ht="18">
      <c r="A13" s="29">
        <v>6</v>
      </c>
      <c r="B13" s="11" t="s">
        <v>9</v>
      </c>
      <c r="C13" s="33">
        <f>'[4]BP MAR'!$D$13</f>
        <v>51.74</v>
      </c>
      <c r="D13" s="25">
        <v>0.04160180072094081</v>
      </c>
      <c r="E13" s="32" t="s">
        <v>1</v>
      </c>
      <c r="F13" s="11" t="s">
        <v>3</v>
      </c>
      <c r="G13" s="10"/>
    </row>
    <row r="14" spans="1:7" ht="18">
      <c r="A14" s="29">
        <v>7</v>
      </c>
      <c r="B14" s="24"/>
      <c r="C14" s="15">
        <f>SUM(C11:C13)</f>
        <v>278.75</v>
      </c>
      <c r="D14" s="34"/>
      <c r="E14" s="32"/>
      <c r="F14" s="11"/>
      <c r="G14" s="10"/>
    </row>
    <row r="15" spans="2:7" ht="18">
      <c r="B15" s="24"/>
      <c r="C15" s="15"/>
      <c r="D15" s="34"/>
      <c r="E15" s="32"/>
      <c r="F15" s="11"/>
      <c r="G15" s="10"/>
    </row>
    <row r="16" spans="1:7" ht="18">
      <c r="A16" s="29">
        <v>8</v>
      </c>
      <c r="B16" s="11" t="s">
        <v>10</v>
      </c>
      <c r="C16" s="15">
        <f>'[4]BP MAR'!$D$6</f>
        <v>2272.92</v>
      </c>
      <c r="D16" s="34"/>
      <c r="E16" s="32"/>
      <c r="F16" s="11" t="s">
        <v>3</v>
      </c>
      <c r="G16" s="10"/>
    </row>
    <row r="17" spans="1:7" ht="18.75" thickBot="1">
      <c r="A17" s="29">
        <v>9</v>
      </c>
      <c r="B17" s="11" t="s">
        <v>11</v>
      </c>
      <c r="C17" s="15">
        <f>C16+C14+C9</f>
        <v>3846.3696090265025</v>
      </c>
      <c r="D17" s="34"/>
      <c r="E17" s="32"/>
      <c r="F17" s="11"/>
      <c r="G17" s="10"/>
    </row>
    <row r="18" spans="1:7" ht="18.75" thickBot="1">
      <c r="A18" s="29">
        <v>10</v>
      </c>
      <c r="B18" s="11" t="s">
        <v>12</v>
      </c>
      <c r="C18" s="35">
        <f>C16/C17</f>
        <v>0.590926050025459</v>
      </c>
      <c r="D18" s="34"/>
      <c r="E18" s="32"/>
      <c r="F18" s="11"/>
      <c r="G18" s="10"/>
    </row>
    <row r="19" spans="2:7" ht="18.75" thickBot="1">
      <c r="B19" s="24"/>
      <c r="C19" s="36"/>
      <c r="D19" s="34"/>
      <c r="E19" s="32"/>
      <c r="F19" s="11"/>
      <c r="G19" s="10"/>
    </row>
    <row r="20" spans="2:7" ht="21" thickBot="1">
      <c r="B20" s="28" t="s">
        <v>13</v>
      </c>
      <c r="C20" s="36"/>
      <c r="D20" s="34"/>
      <c r="E20" s="32"/>
      <c r="F20" s="11"/>
      <c r="G20" s="10"/>
    </row>
    <row r="21" spans="1:7" ht="18">
      <c r="A21" s="37">
        <v>11</v>
      </c>
      <c r="B21" s="7" t="s">
        <v>14</v>
      </c>
      <c r="C21" s="15">
        <f>'[4]BP MAR'!$D$32</f>
        <v>202.38</v>
      </c>
      <c r="D21" s="32" t="e">
        <f>C21/#REF!</f>
        <v>#REF!</v>
      </c>
      <c r="E21" s="32" t="s">
        <v>1</v>
      </c>
      <c r="F21" s="11" t="s">
        <v>3</v>
      </c>
      <c r="G21" s="10"/>
    </row>
    <row r="22" spans="1:7" ht="18">
      <c r="A22" s="37">
        <v>12</v>
      </c>
      <c r="B22" s="7" t="s">
        <v>56</v>
      </c>
      <c r="C22" s="16">
        <f>'[2]BP MAR'!$D$31</f>
        <v>0</v>
      </c>
      <c r="D22" s="32" t="e">
        <f>C22/#REF!</f>
        <v>#REF!</v>
      </c>
      <c r="E22" s="32" t="s">
        <v>1</v>
      </c>
      <c r="F22" s="11" t="s">
        <v>3</v>
      </c>
      <c r="G22" s="10"/>
    </row>
    <row r="23" spans="1:7" ht="18">
      <c r="A23" s="37">
        <v>13</v>
      </c>
      <c r="B23" s="7" t="s">
        <v>57</v>
      </c>
      <c r="C23" s="16">
        <v>0</v>
      </c>
      <c r="D23" s="32" t="e">
        <f>C23/#REF!</f>
        <v>#REF!</v>
      </c>
      <c r="E23" s="32" t="s">
        <v>1</v>
      </c>
      <c r="F23" s="11" t="s">
        <v>3</v>
      </c>
      <c r="G23" s="10"/>
    </row>
    <row r="24" spans="1:7" ht="18">
      <c r="A24" s="37">
        <v>14</v>
      </c>
      <c r="B24" s="7" t="s">
        <v>58</v>
      </c>
      <c r="C24" s="16">
        <f>'[4]BP MAR'!$D$33</f>
        <v>54.46</v>
      </c>
      <c r="D24" s="32" t="e">
        <f>C24/#REF!</f>
        <v>#REF!</v>
      </c>
      <c r="E24" s="32" t="s">
        <v>1</v>
      </c>
      <c r="F24" s="11" t="s">
        <v>3</v>
      </c>
      <c r="G24" s="10"/>
    </row>
    <row r="25" spans="1:7" ht="18.75" thickBot="1">
      <c r="A25" s="37">
        <v>15</v>
      </c>
      <c r="B25" s="7" t="s">
        <v>15</v>
      </c>
      <c r="C25" s="38">
        <f>'[4]BP MAR'!$D$36</f>
        <v>20.97</v>
      </c>
      <c r="D25" s="32" t="e">
        <f>C25/#REF!</f>
        <v>#REF!</v>
      </c>
      <c r="E25" s="32" t="s">
        <v>1</v>
      </c>
      <c r="F25" s="11" t="s">
        <v>3</v>
      </c>
      <c r="G25" s="10"/>
    </row>
    <row r="26" spans="1:7" ht="18.75" thickTop="1">
      <c r="A26" s="37">
        <v>16</v>
      </c>
      <c r="B26" s="7" t="s">
        <v>0</v>
      </c>
      <c r="C26" s="16">
        <f>SUM(C21:C25)</f>
        <v>277.80999999999995</v>
      </c>
      <c r="D26" s="32"/>
      <c r="E26" s="32"/>
      <c r="F26" s="11"/>
      <c r="G26" s="10"/>
    </row>
    <row r="27" spans="1:7" ht="18">
      <c r="A27" s="37">
        <v>17</v>
      </c>
      <c r="B27" s="7" t="s">
        <v>87</v>
      </c>
      <c r="C27" s="16"/>
      <c r="D27" s="34"/>
      <c r="E27" s="32"/>
      <c r="F27" s="11"/>
      <c r="G27" s="10"/>
    </row>
    <row r="28" spans="1:7" ht="18">
      <c r="A28" s="37">
        <v>18</v>
      </c>
      <c r="B28" s="11" t="s">
        <v>88</v>
      </c>
      <c r="C28" s="15"/>
      <c r="D28" s="9"/>
      <c r="E28" s="13"/>
      <c r="F28" s="11"/>
      <c r="G28" s="10"/>
    </row>
    <row r="29" spans="1:9" ht="18">
      <c r="A29" s="37"/>
      <c r="B29" s="11"/>
      <c r="C29" s="16"/>
      <c r="D29" s="32"/>
      <c r="E29" s="32"/>
      <c r="F29" s="11"/>
      <c r="G29" s="10"/>
      <c r="I29" s="3"/>
    </row>
    <row r="30" spans="1:9" ht="18">
      <c r="A30" s="37">
        <v>19</v>
      </c>
      <c r="B30" s="11" t="s">
        <v>16</v>
      </c>
      <c r="C30" s="16">
        <f>'[4]BP MAR'!$D$5</f>
        <v>823.76</v>
      </c>
      <c r="D30" s="32"/>
      <c r="E30" s="32"/>
      <c r="F30" s="11"/>
      <c r="G30" s="10"/>
      <c r="I30" s="3"/>
    </row>
    <row r="31" spans="1:7" ht="18.75" thickBot="1">
      <c r="A31" s="37">
        <v>20</v>
      </c>
      <c r="B31" s="11" t="s">
        <v>17</v>
      </c>
      <c r="C31" s="16">
        <f>C30+C26</f>
        <v>1101.57</v>
      </c>
      <c r="D31" s="32"/>
      <c r="E31" s="32"/>
      <c r="F31" s="11"/>
      <c r="G31" s="10"/>
    </row>
    <row r="32" spans="1:7" ht="18.75" thickBot="1">
      <c r="A32" s="37">
        <v>21</v>
      </c>
      <c r="B32" s="11" t="s">
        <v>18</v>
      </c>
      <c r="C32" s="39">
        <f>C26/C31</f>
        <v>0.2521945949871547</v>
      </c>
      <c r="D32" s="40"/>
      <c r="E32" s="32"/>
      <c r="F32" s="11"/>
      <c r="G32" s="10"/>
    </row>
    <row r="33" spans="2:7" ht="18.75" thickBot="1">
      <c r="B33" s="11"/>
      <c r="C33" s="16"/>
      <c r="D33" s="17"/>
      <c r="E33" s="13"/>
      <c r="F33" s="11"/>
      <c r="G33" s="10"/>
    </row>
    <row r="34" spans="2:18" ht="21" thickBot="1">
      <c r="B34" s="28" t="s">
        <v>19</v>
      </c>
      <c r="C34" s="16"/>
      <c r="D34" s="32"/>
      <c r="E34" s="32"/>
      <c r="F34" s="11"/>
      <c r="G34" s="4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8">
      <c r="A35" s="37">
        <v>22</v>
      </c>
      <c r="B35" s="11" t="s">
        <v>20</v>
      </c>
      <c r="C35" s="16">
        <f>C30+C16</f>
        <v>3096.6800000000003</v>
      </c>
      <c r="D35" s="34"/>
      <c r="E35" s="32"/>
      <c r="F35" s="11"/>
      <c r="G35" s="4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8">
      <c r="A36" s="37">
        <v>23</v>
      </c>
      <c r="B36" s="11" t="s">
        <v>21</v>
      </c>
      <c r="C36" s="16">
        <f>C26+C14+C9</f>
        <v>1851.2596090265024</v>
      </c>
      <c r="D36" s="40"/>
      <c r="E36" s="32"/>
      <c r="F36" s="11"/>
      <c r="G36" s="4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8.75" thickBot="1">
      <c r="A37" s="37">
        <v>24</v>
      </c>
      <c r="B37" s="11" t="s">
        <v>22</v>
      </c>
      <c r="C37" s="16">
        <f>C36+C35</f>
        <v>4947.939609026503</v>
      </c>
      <c r="D37" s="40"/>
      <c r="E37" s="32"/>
      <c r="F37" s="11"/>
      <c r="G37" s="4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8.75" thickBot="1">
      <c r="A38" s="37">
        <v>25</v>
      </c>
      <c r="B38" s="11" t="s">
        <v>23</v>
      </c>
      <c r="C38" s="39">
        <f>C36/C37</f>
        <v>0.37414757561900275</v>
      </c>
      <c r="D38" s="40"/>
      <c r="E38" s="32"/>
      <c r="F38" s="11"/>
      <c r="G38" s="41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18">
      <c r="A39" s="37"/>
      <c r="B39" s="11"/>
      <c r="C39" s="42"/>
      <c r="D39" s="40"/>
      <c r="E39" s="32"/>
      <c r="F39" s="11"/>
      <c r="G39" s="41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2:7" ht="18">
      <c r="B40" s="7"/>
      <c r="C40" s="16"/>
      <c r="D40" s="9"/>
      <c r="E40" s="9"/>
      <c r="F40" s="7"/>
      <c r="G40" s="10"/>
    </row>
    <row r="41" spans="2:7" ht="20.25">
      <c r="B41" s="43" t="s">
        <v>24</v>
      </c>
      <c r="C41" s="13"/>
      <c r="D41" s="4" t="s">
        <v>4</v>
      </c>
      <c r="E41" s="4"/>
      <c r="F41" s="4"/>
      <c r="G41" s="10"/>
    </row>
    <row r="42" s="10" customFormat="1" ht="37.5" customHeight="1">
      <c r="B42" s="44" t="s">
        <v>25</v>
      </c>
    </row>
    <row r="43" s="10" customFormat="1" ht="18.75" customHeight="1">
      <c r="B43" s="45" t="s">
        <v>26</v>
      </c>
    </row>
    <row r="44" s="10" customFormat="1" ht="18.75" customHeight="1">
      <c r="B44" s="45" t="s">
        <v>27</v>
      </c>
    </row>
    <row r="45" s="10" customFormat="1" ht="34.5" customHeight="1">
      <c r="B45" s="44" t="s">
        <v>28</v>
      </c>
    </row>
    <row r="46" s="10" customFormat="1" ht="38.25" customHeight="1">
      <c r="B46" s="46" t="s">
        <v>29</v>
      </c>
    </row>
    <row r="47" s="10" customFormat="1" ht="18.75" customHeight="1">
      <c r="B47" s="7"/>
    </row>
    <row r="48" s="10" customFormat="1" ht="18.75" customHeight="1">
      <c r="B48" s="23"/>
    </row>
    <row r="49" s="10" customFormat="1" ht="18.75" customHeight="1">
      <c r="B49" s="22"/>
    </row>
    <row r="50" s="10" customFormat="1" ht="18.75" customHeight="1">
      <c r="B50" s="21"/>
    </row>
  </sheetData>
  <sheetProtection/>
  <printOptions horizontalCentered="1"/>
  <pageMargins left="0.25" right="0.25" top="0.25" bottom="0.25" header="0.5" footer="0.5"/>
  <pageSetup fitToHeight="1" fitToWidth="1" horizontalDpi="600" verticalDpi="600" orientation="landscape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zoomScale="75" zoomScaleNormal="75" zoomScalePageLayoutView="0" workbookViewId="0" topLeftCell="A1">
      <selection activeCell="B5" sqref="B5"/>
    </sheetView>
  </sheetViews>
  <sheetFormatPr defaultColWidth="9.140625" defaultRowHeight="12.75"/>
  <cols>
    <col min="2" max="2" width="115.7109375" style="0" customWidth="1"/>
    <col min="3" max="3" width="16.28125" style="0" customWidth="1"/>
    <col min="4" max="4" width="11.7109375" style="0" hidden="1" customWidth="1"/>
    <col min="5" max="5" width="3.7109375" style="0" hidden="1" customWidth="1"/>
    <col min="6" max="6" width="21.7109375" style="0" customWidth="1"/>
    <col min="7" max="7" width="9.7109375" style="0" customWidth="1"/>
  </cols>
  <sheetData>
    <row r="1" ht="21" customHeight="1">
      <c r="B1" s="5"/>
    </row>
    <row r="2" spans="2:4" ht="27" thickBot="1">
      <c r="B2" s="18" t="s">
        <v>72</v>
      </c>
      <c r="C2" s="19"/>
      <c r="D2" s="2"/>
    </row>
    <row r="3" spans="2:4" ht="29.25" customHeight="1" thickBot="1">
      <c r="B3" s="26" t="s">
        <v>30</v>
      </c>
      <c r="C3" s="27"/>
      <c r="D3" s="2" t="s">
        <v>0</v>
      </c>
    </row>
    <row r="4" spans="2:4" ht="21" customHeight="1">
      <c r="B4" s="47"/>
      <c r="C4" s="1"/>
      <c r="D4" s="2"/>
    </row>
    <row r="5" spans="2:7" ht="24" customHeight="1" thickBot="1">
      <c r="B5" s="48" t="s">
        <v>76</v>
      </c>
      <c r="C5" s="8"/>
      <c r="D5" s="9"/>
      <c r="E5" s="10"/>
      <c r="F5" s="10"/>
      <c r="G5" s="10"/>
    </row>
    <row r="6" spans="2:7" ht="21" thickBot="1">
      <c r="B6" s="28" t="s">
        <v>5</v>
      </c>
      <c r="C6" s="10"/>
      <c r="D6" s="10"/>
      <c r="E6" s="10"/>
      <c r="F6" s="10"/>
      <c r="G6" s="10"/>
    </row>
    <row r="7" spans="1:7" ht="18">
      <c r="A7" s="29">
        <v>1</v>
      </c>
      <c r="B7" s="11" t="s">
        <v>6</v>
      </c>
      <c r="C7" s="12">
        <f>'[1]2007'!$J$37</f>
        <v>269.2018400435711</v>
      </c>
      <c r="D7" s="13">
        <f>C7/C36</f>
        <v>0.1552910420735833</v>
      </c>
      <c r="E7" s="13" t="s">
        <v>1</v>
      </c>
      <c r="F7" s="14" t="s">
        <v>2</v>
      </c>
      <c r="G7" s="10"/>
    </row>
    <row r="8" spans="1:7" ht="40.5" customHeight="1">
      <c r="A8" s="29">
        <v>2</v>
      </c>
      <c r="B8" s="30" t="s">
        <v>35</v>
      </c>
      <c r="C8" s="31">
        <f>'[1]2007'!$J$52</f>
        <v>832.2091894926475</v>
      </c>
      <c r="D8" s="13" t="e">
        <f>C8/#REF!</f>
        <v>#REF!</v>
      </c>
      <c r="E8" s="13" t="s">
        <v>1</v>
      </c>
      <c r="F8" s="14" t="s">
        <v>2</v>
      </c>
      <c r="G8" s="10"/>
    </row>
    <row r="9" spans="1:7" ht="18">
      <c r="A9" s="29">
        <v>3</v>
      </c>
      <c r="B9" s="11"/>
      <c r="C9" s="12">
        <f>SUM(C7:C8)</f>
        <v>1101.4110295362186</v>
      </c>
      <c r="D9" s="20"/>
      <c r="E9" s="13"/>
      <c r="F9" s="14"/>
      <c r="G9" s="10"/>
    </row>
    <row r="10" spans="1:7" ht="18">
      <c r="A10" s="29"/>
      <c r="B10" s="11"/>
      <c r="C10" s="15"/>
      <c r="D10" s="25"/>
      <c r="E10" s="32"/>
      <c r="F10" s="11"/>
      <c r="G10" s="10"/>
    </row>
    <row r="11" spans="1:7" ht="18">
      <c r="A11" s="29">
        <v>4</v>
      </c>
      <c r="B11" s="11" t="s">
        <v>7</v>
      </c>
      <c r="C11" s="15">
        <f>'[2]BP APRIL'!$D$10</f>
        <v>236.86</v>
      </c>
      <c r="D11" s="25">
        <v>0.04183015301415965</v>
      </c>
      <c r="E11" s="32" t="s">
        <v>1</v>
      </c>
      <c r="F11" s="11" t="s">
        <v>3</v>
      </c>
      <c r="G11" s="10"/>
    </row>
    <row r="12" spans="1:7" ht="18">
      <c r="A12" s="29">
        <v>5</v>
      </c>
      <c r="B12" s="11" t="s">
        <v>8</v>
      </c>
      <c r="C12" s="15">
        <f>'[2]BP APRIL'!$D$11</f>
        <v>96.83</v>
      </c>
      <c r="D12" s="25">
        <v>0.04625040097575296</v>
      </c>
      <c r="E12" s="32" t="s">
        <v>1</v>
      </c>
      <c r="F12" s="11" t="s">
        <v>3</v>
      </c>
      <c r="G12" s="10"/>
    </row>
    <row r="13" spans="1:7" ht="18">
      <c r="A13" s="29">
        <v>6</v>
      </c>
      <c r="B13" s="11" t="s">
        <v>9</v>
      </c>
      <c r="C13" s="33">
        <f>'[2]BP APRIL'!$D$12</f>
        <v>136.14</v>
      </c>
      <c r="D13" s="25">
        <v>0.04160180072094081</v>
      </c>
      <c r="E13" s="32" t="s">
        <v>1</v>
      </c>
      <c r="F13" s="11" t="s">
        <v>3</v>
      </c>
      <c r="G13" s="10"/>
    </row>
    <row r="14" spans="1:7" ht="18">
      <c r="A14" s="29">
        <v>7</v>
      </c>
      <c r="B14" s="24"/>
      <c r="C14" s="15">
        <f>SUM(C11:C13)</f>
        <v>469.83</v>
      </c>
      <c r="D14" s="34"/>
      <c r="E14" s="32"/>
      <c r="F14" s="11"/>
      <c r="G14" s="10"/>
    </row>
    <row r="15" spans="2:7" ht="18">
      <c r="B15" s="24"/>
      <c r="C15" s="15"/>
      <c r="D15" s="34"/>
      <c r="E15" s="32"/>
      <c r="F15" s="11"/>
      <c r="G15" s="10"/>
    </row>
    <row r="16" spans="1:7" ht="18">
      <c r="A16" s="29">
        <v>8</v>
      </c>
      <c r="B16" s="11" t="s">
        <v>10</v>
      </c>
      <c r="C16" s="15">
        <f>'[2]BP APRIL'!$D$6</f>
        <v>2064.64</v>
      </c>
      <c r="D16" s="34"/>
      <c r="E16" s="32"/>
      <c r="F16" s="11" t="s">
        <v>3</v>
      </c>
      <c r="G16" s="10"/>
    </row>
    <row r="17" spans="1:7" ht="18.75" thickBot="1">
      <c r="A17" s="29">
        <v>9</v>
      </c>
      <c r="B17" s="11" t="s">
        <v>11</v>
      </c>
      <c r="C17" s="15">
        <f>C16+C14+C9</f>
        <v>3635.881029536218</v>
      </c>
      <c r="D17" s="34"/>
      <c r="E17" s="32"/>
      <c r="F17" s="11"/>
      <c r="G17" s="10"/>
    </row>
    <row r="18" spans="1:7" ht="18.75" thickBot="1">
      <c r="A18" s="29">
        <v>10</v>
      </c>
      <c r="B18" s="11" t="s">
        <v>12</v>
      </c>
      <c r="C18" s="35">
        <f>C16/C17</f>
        <v>0.5678513634598652</v>
      </c>
      <c r="D18" s="34"/>
      <c r="E18" s="32"/>
      <c r="F18" s="11"/>
      <c r="G18" s="10"/>
    </row>
    <row r="19" spans="2:7" ht="18.75" thickBot="1">
      <c r="B19" s="24"/>
      <c r="C19" s="36"/>
      <c r="D19" s="34"/>
      <c r="E19" s="32"/>
      <c r="F19" s="11"/>
      <c r="G19" s="10"/>
    </row>
    <row r="20" spans="2:7" ht="21" thickBot="1">
      <c r="B20" s="28" t="s">
        <v>13</v>
      </c>
      <c r="C20" s="36"/>
      <c r="D20" s="34"/>
      <c r="E20" s="32"/>
      <c r="F20" s="11"/>
      <c r="G20" s="10"/>
    </row>
    <row r="21" spans="1:7" ht="18">
      <c r="A21" s="37">
        <v>11</v>
      </c>
      <c r="B21" s="7" t="s">
        <v>14</v>
      </c>
      <c r="C21" s="15">
        <f>'[2]BP APRIL'!$D$28</f>
        <v>80.96000000000001</v>
      </c>
      <c r="D21" s="32" t="e">
        <f>C21/#REF!</f>
        <v>#REF!</v>
      </c>
      <c r="E21" s="32" t="s">
        <v>1</v>
      </c>
      <c r="F21" s="11" t="s">
        <v>3</v>
      </c>
      <c r="G21" s="10"/>
    </row>
    <row r="22" spans="1:7" ht="18">
      <c r="A22" s="37">
        <v>12</v>
      </c>
      <c r="B22" s="7" t="s">
        <v>60</v>
      </c>
      <c r="C22" s="16">
        <f>'[2]BP APRIL'!$D$29</f>
        <v>0</v>
      </c>
      <c r="D22" s="32" t="e">
        <f>C22/#REF!</f>
        <v>#REF!</v>
      </c>
      <c r="E22" s="32" t="s">
        <v>1</v>
      </c>
      <c r="F22" s="11" t="s">
        <v>3</v>
      </c>
      <c r="G22" s="10"/>
    </row>
    <row r="23" spans="1:7" ht="18">
      <c r="A23" s="37">
        <v>13</v>
      </c>
      <c r="B23" s="7" t="s">
        <v>61</v>
      </c>
      <c r="C23" s="16">
        <f>'[2]BP APRIL'!$D$29</f>
        <v>0</v>
      </c>
      <c r="D23" s="32" t="e">
        <f>C23/#REF!</f>
        <v>#REF!</v>
      </c>
      <c r="E23" s="32" t="s">
        <v>1</v>
      </c>
      <c r="F23" s="11" t="s">
        <v>3</v>
      </c>
      <c r="G23" s="10"/>
    </row>
    <row r="24" spans="1:7" ht="18">
      <c r="A24" s="37">
        <v>14</v>
      </c>
      <c r="B24" s="7" t="s">
        <v>58</v>
      </c>
      <c r="C24" s="16">
        <f>'[2]BP APRIL'!$D$29</f>
        <v>0</v>
      </c>
      <c r="D24" s="32" t="e">
        <f>C24/#REF!</f>
        <v>#REF!</v>
      </c>
      <c r="E24" s="32" t="s">
        <v>1</v>
      </c>
      <c r="F24" s="11" t="s">
        <v>3</v>
      </c>
      <c r="G24" s="10"/>
    </row>
    <row r="25" spans="1:7" ht="18.75" thickBot="1">
      <c r="A25" s="37">
        <v>15</v>
      </c>
      <c r="B25" s="7" t="s">
        <v>15</v>
      </c>
      <c r="C25" s="38">
        <f>'[2]BP APRIL'!$D$30</f>
        <v>81.33</v>
      </c>
      <c r="D25" s="32" t="e">
        <f>C25/#REF!</f>
        <v>#REF!</v>
      </c>
      <c r="E25" s="32" t="s">
        <v>1</v>
      </c>
      <c r="F25" s="11" t="s">
        <v>3</v>
      </c>
      <c r="G25" s="10"/>
    </row>
    <row r="26" spans="1:7" ht="18.75" thickTop="1">
      <c r="A26" s="37">
        <v>16</v>
      </c>
      <c r="B26" s="7"/>
      <c r="C26" s="16">
        <f>SUM(C21:C25)</f>
        <v>162.29000000000002</v>
      </c>
      <c r="D26" s="32"/>
      <c r="E26" s="32"/>
      <c r="F26" s="11"/>
      <c r="G26" s="10"/>
    </row>
    <row r="27" spans="1:7" ht="18">
      <c r="A27" s="37">
        <v>17</v>
      </c>
      <c r="B27" s="7" t="s">
        <v>36</v>
      </c>
      <c r="C27" s="16"/>
      <c r="D27" s="34"/>
      <c r="E27" s="32"/>
      <c r="F27" s="11"/>
      <c r="G27" s="10"/>
    </row>
    <row r="28" spans="1:7" ht="18">
      <c r="A28" s="37">
        <v>18</v>
      </c>
      <c r="B28" s="11" t="s">
        <v>37</v>
      </c>
      <c r="C28" s="15"/>
      <c r="D28" s="9"/>
      <c r="E28" s="13"/>
      <c r="F28" s="11"/>
      <c r="G28" s="10"/>
    </row>
    <row r="29" spans="2:9" ht="18">
      <c r="B29" s="11"/>
      <c r="C29" s="16"/>
      <c r="D29" s="32"/>
      <c r="E29" s="32"/>
      <c r="F29" s="11"/>
      <c r="G29" s="10"/>
      <c r="I29" s="3"/>
    </row>
    <row r="30" spans="1:9" ht="18">
      <c r="A30" s="37">
        <v>19</v>
      </c>
      <c r="B30" s="11" t="s">
        <v>16</v>
      </c>
      <c r="C30" s="16">
        <f>'[2]BP APRIL'!$D$5</f>
        <v>780.9</v>
      </c>
      <c r="D30" s="32"/>
      <c r="E30" s="32"/>
      <c r="F30" s="11"/>
      <c r="G30" s="10"/>
      <c r="I30" s="3"/>
    </row>
    <row r="31" spans="1:7" ht="18.75" thickBot="1">
      <c r="A31" s="37">
        <v>20</v>
      </c>
      <c r="B31" s="11" t="s">
        <v>59</v>
      </c>
      <c r="C31" s="16">
        <f>C30+C26</f>
        <v>943.19</v>
      </c>
      <c r="D31" s="32"/>
      <c r="E31" s="32"/>
      <c r="F31" s="11"/>
      <c r="G31" s="10"/>
    </row>
    <row r="32" spans="1:7" ht="18.75" thickBot="1">
      <c r="A32" s="37">
        <v>21</v>
      </c>
      <c r="B32" s="11" t="s">
        <v>18</v>
      </c>
      <c r="C32" s="39">
        <f>C26/C31</f>
        <v>0.17206501341193187</v>
      </c>
      <c r="D32" s="40"/>
      <c r="E32" s="32"/>
      <c r="F32" s="11"/>
      <c r="G32" s="10"/>
    </row>
    <row r="33" spans="2:7" ht="18.75" thickBot="1">
      <c r="B33" s="11"/>
      <c r="C33" s="16"/>
      <c r="D33" s="17"/>
      <c r="E33" s="13"/>
      <c r="F33" s="11"/>
      <c r="G33" s="10"/>
    </row>
    <row r="34" spans="2:18" ht="21" thickBot="1">
      <c r="B34" s="28" t="s">
        <v>19</v>
      </c>
      <c r="C34" s="16"/>
      <c r="D34" s="32"/>
      <c r="E34" s="32"/>
      <c r="F34" s="11"/>
      <c r="G34" s="4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8">
      <c r="A35" s="37">
        <v>22</v>
      </c>
      <c r="B35" s="11" t="s">
        <v>20</v>
      </c>
      <c r="C35" s="16">
        <f>C30+C16</f>
        <v>2845.54</v>
      </c>
      <c r="D35" s="34"/>
      <c r="E35" s="32"/>
      <c r="F35" s="11"/>
      <c r="G35" s="4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8">
      <c r="A36" s="37">
        <v>23</v>
      </c>
      <c r="B36" s="11" t="s">
        <v>21</v>
      </c>
      <c r="C36" s="16">
        <f>C26+C14+C9</f>
        <v>1733.5310295362187</v>
      </c>
      <c r="D36" s="40"/>
      <c r="E36" s="32"/>
      <c r="F36" s="11"/>
      <c r="G36" s="4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8.75" thickBot="1">
      <c r="A37" s="37">
        <v>24</v>
      </c>
      <c r="B37" s="11" t="s">
        <v>22</v>
      </c>
      <c r="C37" s="16">
        <f>C36+C35</f>
        <v>4579.071029536219</v>
      </c>
      <c r="D37" s="40"/>
      <c r="E37" s="32"/>
      <c r="F37" s="11"/>
      <c r="G37" s="4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8.75" thickBot="1">
      <c r="A38" s="37">
        <v>25</v>
      </c>
      <c r="B38" s="11" t="s">
        <v>23</v>
      </c>
      <c r="C38" s="39">
        <f>C36/C37</f>
        <v>0.3785770123141758</v>
      </c>
      <c r="D38" s="40"/>
      <c r="E38" s="32"/>
      <c r="F38" s="11"/>
      <c r="G38" s="41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18">
      <c r="A39" s="37"/>
      <c r="B39" s="11"/>
      <c r="C39" s="42"/>
      <c r="D39" s="40"/>
      <c r="E39" s="32"/>
      <c r="F39" s="11"/>
      <c r="G39" s="41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2:7" ht="18">
      <c r="B40" s="7"/>
      <c r="C40" s="16"/>
      <c r="D40" s="9"/>
      <c r="E40" s="9"/>
      <c r="F40" s="7"/>
      <c r="G40" s="10"/>
    </row>
    <row r="41" spans="2:7" ht="20.25">
      <c r="B41" s="43" t="s">
        <v>24</v>
      </c>
      <c r="C41" s="13"/>
      <c r="D41" s="4" t="s">
        <v>4</v>
      </c>
      <c r="E41" s="4"/>
      <c r="F41" s="4"/>
      <c r="G41" s="10"/>
    </row>
    <row r="42" s="10" customFormat="1" ht="37.5" customHeight="1">
      <c r="B42" s="44" t="s">
        <v>25</v>
      </c>
    </row>
    <row r="43" s="10" customFormat="1" ht="18.75" customHeight="1">
      <c r="B43" s="45" t="s">
        <v>26</v>
      </c>
    </row>
    <row r="44" s="10" customFormat="1" ht="18.75" customHeight="1">
      <c r="B44" s="45" t="s">
        <v>27</v>
      </c>
    </row>
    <row r="45" s="10" customFormat="1" ht="34.5" customHeight="1">
      <c r="B45" s="44" t="s">
        <v>28</v>
      </c>
    </row>
    <row r="46" s="10" customFormat="1" ht="38.25" customHeight="1">
      <c r="B46" s="46" t="s">
        <v>29</v>
      </c>
    </row>
    <row r="47" s="10" customFormat="1" ht="18.75" customHeight="1">
      <c r="B47" s="7" t="s">
        <v>0</v>
      </c>
    </row>
    <row r="48" s="10" customFormat="1" ht="18.75" customHeight="1">
      <c r="B48" s="23"/>
    </row>
    <row r="49" s="10" customFormat="1" ht="18.75" customHeight="1">
      <c r="B49" s="22"/>
    </row>
    <row r="50" s="10" customFormat="1" ht="18.75" customHeight="1">
      <c r="B50" s="21"/>
    </row>
  </sheetData>
  <sheetProtection/>
  <printOptions horizontalCentered="1"/>
  <pageMargins left="0" right="0" top="0" bottom="0" header="0.5" footer="0.5"/>
  <pageSetup fitToHeight="1" fitToWidth="1" horizontalDpi="600" verticalDpi="600" orientation="landscape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zoomScale="75" zoomScaleNormal="75" zoomScalePageLayoutView="0" workbookViewId="0" topLeftCell="A1">
      <selection activeCell="B4" sqref="B4"/>
    </sheetView>
  </sheetViews>
  <sheetFormatPr defaultColWidth="9.140625" defaultRowHeight="12.75"/>
  <cols>
    <col min="2" max="2" width="115.7109375" style="0" customWidth="1"/>
    <col min="3" max="3" width="16.28125" style="0" customWidth="1"/>
    <col min="4" max="4" width="11.7109375" style="0" hidden="1" customWidth="1"/>
    <col min="5" max="5" width="3.7109375" style="0" hidden="1" customWidth="1"/>
    <col min="6" max="6" width="21.7109375" style="0" customWidth="1"/>
    <col min="7" max="7" width="9.7109375" style="0" customWidth="1"/>
  </cols>
  <sheetData>
    <row r="1" ht="21" customHeight="1">
      <c r="B1" s="5"/>
    </row>
    <row r="2" spans="2:4" ht="27" thickBot="1">
      <c r="B2" s="18" t="s">
        <v>73</v>
      </c>
      <c r="C2" s="19"/>
      <c r="D2" s="2"/>
    </row>
    <row r="3" spans="2:4" ht="29.25" customHeight="1" thickBot="1">
      <c r="B3" s="26" t="s">
        <v>30</v>
      </c>
      <c r="C3" s="27"/>
      <c r="D3" s="2" t="s">
        <v>0</v>
      </c>
    </row>
    <row r="4" spans="2:4" ht="21" customHeight="1">
      <c r="B4" s="48" t="s">
        <v>76</v>
      </c>
      <c r="C4" s="1"/>
      <c r="D4" s="2"/>
    </row>
    <row r="5" spans="2:7" ht="24" customHeight="1" thickBot="1">
      <c r="B5" s="7"/>
      <c r="C5" s="8"/>
      <c r="D5" s="9"/>
      <c r="E5" s="10"/>
      <c r="F5" s="10"/>
      <c r="G5" s="10"/>
    </row>
    <row r="6" spans="2:7" ht="21" thickBot="1">
      <c r="B6" s="28" t="s">
        <v>5</v>
      </c>
      <c r="C6" s="10"/>
      <c r="D6" s="10"/>
      <c r="E6" s="10"/>
      <c r="F6" s="10"/>
      <c r="G6" s="10"/>
    </row>
    <row r="7" spans="1:7" ht="18">
      <c r="A7" s="29">
        <v>1</v>
      </c>
      <c r="B7" s="11" t="s">
        <v>6</v>
      </c>
      <c r="C7" s="12">
        <f>'[1]2007 WO chip'!$L$37</f>
        <v>355.5021696203781</v>
      </c>
      <c r="D7" s="13">
        <f>C7/C36</f>
        <v>0.20310545705771643</v>
      </c>
      <c r="E7" s="13" t="s">
        <v>1</v>
      </c>
      <c r="F7" s="14" t="s">
        <v>2</v>
      </c>
      <c r="G7" s="10"/>
    </row>
    <row r="8" spans="1:7" ht="40.5" customHeight="1">
      <c r="A8" s="29">
        <v>2</v>
      </c>
      <c r="B8" s="30" t="s">
        <v>38</v>
      </c>
      <c r="C8" s="31">
        <f>'[1]2007 WO chip'!$L$51</f>
        <v>704.8807597373748</v>
      </c>
      <c r="D8" s="13" t="e">
        <f>C8/#REF!</f>
        <v>#REF!</v>
      </c>
      <c r="E8" s="13" t="s">
        <v>1</v>
      </c>
      <c r="F8" s="14" t="s">
        <v>2</v>
      </c>
      <c r="G8" s="10"/>
    </row>
    <row r="9" spans="1:7" ht="18">
      <c r="A9" s="29">
        <v>3</v>
      </c>
      <c r="B9" s="11"/>
      <c r="C9" s="12">
        <f>SUM(C7:C8)</f>
        <v>1060.3829293577528</v>
      </c>
      <c r="D9" s="20"/>
      <c r="E9" s="13"/>
      <c r="F9" s="14"/>
      <c r="G9" s="10"/>
    </row>
    <row r="10" spans="1:7" ht="18">
      <c r="A10" s="29"/>
      <c r="B10" s="11"/>
      <c r="C10" s="15"/>
      <c r="D10" s="25"/>
      <c r="E10" s="32"/>
      <c r="F10" s="11"/>
      <c r="G10" s="10"/>
    </row>
    <row r="11" spans="1:7" ht="18">
      <c r="A11" s="29">
        <v>4</v>
      </c>
      <c r="B11" s="11" t="s">
        <v>7</v>
      </c>
      <c r="C11" s="15">
        <f>'[3]May'!$C$7</f>
        <v>276.45000000000005</v>
      </c>
      <c r="D11" s="25">
        <v>0.04183015301415965</v>
      </c>
      <c r="E11" s="32" t="s">
        <v>1</v>
      </c>
      <c r="F11" s="11" t="s">
        <v>3</v>
      </c>
      <c r="G11" s="10"/>
    </row>
    <row r="12" spans="1:7" ht="18">
      <c r="A12" s="29">
        <v>5</v>
      </c>
      <c r="B12" s="11" t="s">
        <v>8</v>
      </c>
      <c r="C12" s="15">
        <f>'[3]May'!$D$7</f>
        <v>119.50999999999999</v>
      </c>
      <c r="D12" s="25">
        <v>0.04625040097575296</v>
      </c>
      <c r="E12" s="32" t="s">
        <v>1</v>
      </c>
      <c r="F12" s="11" t="s">
        <v>3</v>
      </c>
      <c r="G12" s="10"/>
    </row>
    <row r="13" spans="1:7" ht="18">
      <c r="A13" s="29">
        <v>6</v>
      </c>
      <c r="B13" s="11" t="s">
        <v>9</v>
      </c>
      <c r="C13" s="33">
        <f>'[3]May'!$D$9</f>
        <v>86.87</v>
      </c>
      <c r="D13" s="25">
        <v>0.04160180072094081</v>
      </c>
      <c r="E13" s="32" t="s">
        <v>1</v>
      </c>
      <c r="F13" s="11" t="s">
        <v>3</v>
      </c>
      <c r="G13" s="10"/>
    </row>
    <row r="14" spans="1:7" ht="18">
      <c r="A14" s="29">
        <v>7</v>
      </c>
      <c r="B14" s="24"/>
      <c r="C14" s="15">
        <f>SUM(C11:C13)</f>
        <v>482.83000000000004</v>
      </c>
      <c r="D14" s="34"/>
      <c r="E14" s="32"/>
      <c r="F14" s="11"/>
      <c r="G14" s="10"/>
    </row>
    <row r="15" spans="2:7" ht="18">
      <c r="B15" s="24"/>
      <c r="C15" s="15"/>
      <c r="D15" s="34"/>
      <c r="E15" s="32"/>
      <c r="F15" s="11"/>
      <c r="G15" s="10"/>
    </row>
    <row r="16" spans="1:7" ht="18">
      <c r="A16" s="29">
        <v>8</v>
      </c>
      <c r="B16" s="11" t="s">
        <v>10</v>
      </c>
      <c r="C16" s="15">
        <f>'[2]BP MAY'!$D$6</f>
        <v>2352.24</v>
      </c>
      <c r="D16" s="34"/>
      <c r="E16" s="32"/>
      <c r="F16" s="11" t="s">
        <v>3</v>
      </c>
      <c r="G16" s="10"/>
    </row>
    <row r="17" spans="1:7" ht="18.75" thickBot="1">
      <c r="A17" s="29">
        <v>9</v>
      </c>
      <c r="B17" s="11" t="s">
        <v>11</v>
      </c>
      <c r="C17" s="15">
        <f>C16+C14+C9</f>
        <v>3895.4529293577525</v>
      </c>
      <c r="D17" s="34"/>
      <c r="E17" s="32"/>
      <c r="F17" s="11"/>
      <c r="G17" s="10"/>
    </row>
    <row r="18" spans="1:7" ht="18.75" thickBot="1">
      <c r="A18" s="29">
        <v>10</v>
      </c>
      <c r="B18" s="11" t="s">
        <v>12</v>
      </c>
      <c r="C18" s="35">
        <f>C16/C17</f>
        <v>0.6038424908879123</v>
      </c>
      <c r="D18" s="34"/>
      <c r="E18" s="32"/>
      <c r="F18" s="11"/>
      <c r="G18" s="10"/>
    </row>
    <row r="19" spans="2:7" ht="18.75" thickBot="1">
      <c r="B19" s="24"/>
      <c r="C19" s="36"/>
      <c r="D19" s="34"/>
      <c r="E19" s="32"/>
      <c r="F19" s="11"/>
      <c r="G19" s="10"/>
    </row>
    <row r="20" spans="2:7" ht="21" thickBot="1">
      <c r="B20" s="28" t="s">
        <v>13</v>
      </c>
      <c r="C20" s="36"/>
      <c r="D20" s="34"/>
      <c r="E20" s="32"/>
      <c r="F20" s="11"/>
      <c r="G20" s="10"/>
    </row>
    <row r="21" spans="1:7" ht="18">
      <c r="A21" s="37">
        <v>11</v>
      </c>
      <c r="B21" s="7" t="s">
        <v>14</v>
      </c>
      <c r="C21" s="15">
        <f>'[2]BP MAY'!$D$28</f>
        <v>78.85000000000001</v>
      </c>
      <c r="D21" s="32" t="e">
        <f>C21/#REF!</f>
        <v>#REF!</v>
      </c>
      <c r="E21" s="32" t="s">
        <v>1</v>
      </c>
      <c r="F21" s="11" t="s">
        <v>3</v>
      </c>
      <c r="G21" s="10"/>
    </row>
    <row r="22" spans="1:7" ht="18">
      <c r="A22" s="37">
        <v>12</v>
      </c>
      <c r="B22" s="7" t="s">
        <v>60</v>
      </c>
      <c r="C22" s="16">
        <f>'[2]BP MAY'!$D$29</f>
        <v>0</v>
      </c>
      <c r="D22" s="32" t="e">
        <f>C22/#REF!</f>
        <v>#REF!</v>
      </c>
      <c r="E22" s="32" t="s">
        <v>1</v>
      </c>
      <c r="F22" s="11" t="s">
        <v>3</v>
      </c>
      <c r="G22" s="10"/>
    </row>
    <row r="23" spans="1:7" ht="18">
      <c r="A23" s="37">
        <v>13</v>
      </c>
      <c r="B23" s="7" t="s">
        <v>57</v>
      </c>
      <c r="C23" s="16">
        <f>'[2]BP MAY'!$D$29</f>
        <v>0</v>
      </c>
      <c r="D23" s="32" t="e">
        <f>C23/#REF!</f>
        <v>#REF!</v>
      </c>
      <c r="E23" s="32" t="s">
        <v>1</v>
      </c>
      <c r="F23" s="11" t="s">
        <v>3</v>
      </c>
      <c r="G23" s="10"/>
    </row>
    <row r="24" spans="1:7" ht="18">
      <c r="A24" s="37">
        <v>14</v>
      </c>
      <c r="B24" s="7" t="s">
        <v>62</v>
      </c>
      <c r="C24" s="16">
        <f>'[2]BP MAY'!$D$29</f>
        <v>0</v>
      </c>
      <c r="D24" s="32" t="e">
        <f>C24/#REF!</f>
        <v>#REF!</v>
      </c>
      <c r="E24" s="32" t="s">
        <v>1</v>
      </c>
      <c r="F24" s="11" t="s">
        <v>3</v>
      </c>
      <c r="G24" s="10"/>
    </row>
    <row r="25" spans="1:7" ht="18.75" thickBot="1">
      <c r="A25" s="37">
        <v>15</v>
      </c>
      <c r="B25" s="7" t="s">
        <v>15</v>
      </c>
      <c r="C25" s="38">
        <f>'[2]BP MAY'!$D$30</f>
        <v>128.27</v>
      </c>
      <c r="D25" s="32" t="e">
        <f>C25/#REF!</f>
        <v>#REF!</v>
      </c>
      <c r="E25" s="32" t="s">
        <v>1</v>
      </c>
      <c r="F25" s="11" t="s">
        <v>3</v>
      </c>
      <c r="G25" s="10"/>
    </row>
    <row r="26" spans="1:7" ht="18.75" thickTop="1">
      <c r="A26" s="37">
        <v>16</v>
      </c>
      <c r="B26" s="7"/>
      <c r="C26" s="16">
        <f>SUM(C21:C25)</f>
        <v>207.12</v>
      </c>
      <c r="D26" s="32"/>
      <c r="E26" s="32"/>
      <c r="F26" s="11"/>
      <c r="G26" s="10"/>
    </row>
    <row r="27" spans="1:7" ht="18">
      <c r="A27" s="37">
        <v>17</v>
      </c>
      <c r="B27" s="7" t="s">
        <v>39</v>
      </c>
      <c r="C27" s="16"/>
      <c r="D27" s="34"/>
      <c r="E27" s="32"/>
      <c r="F27" s="11"/>
      <c r="G27" s="10"/>
    </row>
    <row r="28" spans="1:7" ht="18">
      <c r="A28" s="37">
        <v>18</v>
      </c>
      <c r="B28" s="11" t="s">
        <v>34</v>
      </c>
      <c r="C28" s="15"/>
      <c r="D28" s="9"/>
      <c r="E28" s="13"/>
      <c r="F28" s="11"/>
      <c r="G28" s="10"/>
    </row>
    <row r="29" spans="2:9" ht="18">
      <c r="B29" s="11"/>
      <c r="C29" s="16"/>
      <c r="D29" s="32"/>
      <c r="E29" s="32"/>
      <c r="F29" s="11"/>
      <c r="G29" s="10"/>
      <c r="I29" s="3"/>
    </row>
    <row r="30" spans="1:9" ht="18">
      <c r="A30" s="37">
        <v>19</v>
      </c>
      <c r="B30" s="11" t="s">
        <v>16</v>
      </c>
      <c r="C30" s="16">
        <f>'[2]BP MAY'!$D$5</f>
        <v>946.62</v>
      </c>
      <c r="D30" s="32"/>
      <c r="E30" s="32"/>
      <c r="F30" s="11"/>
      <c r="G30" s="10"/>
      <c r="I30" s="3"/>
    </row>
    <row r="31" spans="1:7" ht="18.75" thickBot="1">
      <c r="A31" s="37">
        <v>20</v>
      </c>
      <c r="B31" s="11" t="s">
        <v>59</v>
      </c>
      <c r="C31" s="16">
        <f>C30+C26</f>
        <v>1153.74</v>
      </c>
      <c r="D31" s="32"/>
      <c r="E31" s="32"/>
      <c r="F31" s="11"/>
      <c r="G31" s="10"/>
    </row>
    <row r="32" spans="1:7" ht="18.75" thickBot="1">
      <c r="A32" s="37">
        <v>21</v>
      </c>
      <c r="B32" s="11" t="s">
        <v>18</v>
      </c>
      <c r="C32" s="39">
        <f>C26/C31</f>
        <v>0.17952051588746165</v>
      </c>
      <c r="D32" s="40"/>
      <c r="E32" s="32"/>
      <c r="F32" s="11"/>
      <c r="G32" s="10"/>
    </row>
    <row r="33" spans="2:7" ht="18.75" thickBot="1">
      <c r="B33" s="11"/>
      <c r="C33" s="16"/>
      <c r="D33" s="17"/>
      <c r="E33" s="13"/>
      <c r="F33" s="11"/>
      <c r="G33" s="10"/>
    </row>
    <row r="34" spans="2:18" ht="21" thickBot="1">
      <c r="B34" s="28" t="s">
        <v>19</v>
      </c>
      <c r="C34" s="16"/>
      <c r="D34" s="32"/>
      <c r="E34" s="32"/>
      <c r="F34" s="11"/>
      <c r="G34" s="4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8">
      <c r="A35" s="37">
        <v>22</v>
      </c>
      <c r="B35" s="11" t="s">
        <v>20</v>
      </c>
      <c r="C35" s="16">
        <f>C30+C16</f>
        <v>3298.8599999999997</v>
      </c>
      <c r="D35" s="34"/>
      <c r="E35" s="32"/>
      <c r="F35" s="11"/>
      <c r="G35" s="4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8">
      <c r="A36" s="37">
        <v>23</v>
      </c>
      <c r="B36" s="11" t="s">
        <v>21</v>
      </c>
      <c r="C36" s="16">
        <f>C26+C14+C9</f>
        <v>1750.3329293577528</v>
      </c>
      <c r="D36" s="40"/>
      <c r="E36" s="32"/>
      <c r="F36" s="11"/>
      <c r="G36" s="4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8.75" thickBot="1">
      <c r="A37" s="37">
        <v>24</v>
      </c>
      <c r="B37" s="11" t="s">
        <v>22</v>
      </c>
      <c r="C37" s="16">
        <f>C36+C35</f>
        <v>5049.192929357752</v>
      </c>
      <c r="D37" s="40"/>
      <c r="E37" s="32"/>
      <c r="F37" s="11"/>
      <c r="G37" s="4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8.75" thickBot="1">
      <c r="A38" s="37">
        <v>25</v>
      </c>
      <c r="B38" s="11" t="s">
        <v>23</v>
      </c>
      <c r="C38" s="39">
        <f>C36/C37</f>
        <v>0.3466559812323099</v>
      </c>
      <c r="D38" s="40"/>
      <c r="E38" s="32"/>
      <c r="F38" s="11"/>
      <c r="G38" s="41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18">
      <c r="A39" s="37"/>
      <c r="B39" s="11"/>
      <c r="C39" s="42"/>
      <c r="D39" s="40"/>
      <c r="E39" s="32"/>
      <c r="F39" s="11"/>
      <c r="G39" s="41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2:7" ht="18">
      <c r="B40" s="7"/>
      <c r="C40" s="16"/>
      <c r="D40" s="9"/>
      <c r="E40" s="9"/>
      <c r="F40" s="7"/>
      <c r="G40" s="10"/>
    </row>
    <row r="41" spans="2:7" ht="20.25">
      <c r="B41" s="43" t="s">
        <v>24</v>
      </c>
      <c r="C41" s="13"/>
      <c r="D41" s="4" t="s">
        <v>4</v>
      </c>
      <c r="E41" s="4"/>
      <c r="F41" s="4"/>
      <c r="G41" s="10"/>
    </row>
    <row r="42" s="10" customFormat="1" ht="37.5" customHeight="1">
      <c r="B42" s="44" t="s">
        <v>25</v>
      </c>
    </row>
    <row r="43" s="10" customFormat="1" ht="18.75" customHeight="1">
      <c r="B43" s="45" t="s">
        <v>26</v>
      </c>
    </row>
    <row r="44" s="10" customFormat="1" ht="18.75" customHeight="1">
      <c r="B44" s="45" t="s">
        <v>27</v>
      </c>
    </row>
    <row r="45" s="10" customFormat="1" ht="34.5" customHeight="1">
      <c r="B45" s="44" t="s">
        <v>28</v>
      </c>
    </row>
    <row r="46" s="10" customFormat="1" ht="38.25" customHeight="1">
      <c r="B46" s="46" t="s">
        <v>29</v>
      </c>
    </row>
    <row r="47" s="10" customFormat="1" ht="18.75" customHeight="1">
      <c r="B47" s="7"/>
    </row>
    <row r="48" s="10" customFormat="1" ht="18.75" customHeight="1">
      <c r="B48" s="23"/>
    </row>
    <row r="49" s="10" customFormat="1" ht="18.75" customHeight="1">
      <c r="B49" s="22"/>
    </row>
    <row r="50" s="10" customFormat="1" ht="18.75" customHeight="1">
      <c r="B50" s="21"/>
    </row>
  </sheetData>
  <sheetProtection/>
  <printOptions horizontalCentered="1"/>
  <pageMargins left="0.5" right="0.5" top="0.5" bottom="0.5" header="0.5" footer="0.5"/>
  <pageSetup fitToHeight="1" fitToWidth="1" horizontalDpi="600" verticalDpi="600" orientation="landscape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zoomScale="75" zoomScaleNormal="75" zoomScalePageLayoutView="0" workbookViewId="0" topLeftCell="A1">
      <selection activeCell="B4" sqref="B4"/>
    </sheetView>
  </sheetViews>
  <sheetFormatPr defaultColWidth="9.140625" defaultRowHeight="12.75"/>
  <cols>
    <col min="2" max="2" width="115.7109375" style="0" customWidth="1"/>
    <col min="3" max="3" width="16.28125" style="0" customWidth="1"/>
    <col min="4" max="4" width="11.7109375" style="0" hidden="1" customWidth="1"/>
    <col min="5" max="5" width="3.7109375" style="0" hidden="1" customWidth="1"/>
    <col min="6" max="6" width="21.7109375" style="0" customWidth="1"/>
    <col min="7" max="7" width="9.7109375" style="0" customWidth="1"/>
  </cols>
  <sheetData>
    <row r="1" ht="21" customHeight="1">
      <c r="B1" s="5"/>
    </row>
    <row r="2" spans="2:4" ht="27" thickBot="1">
      <c r="B2" s="18" t="s">
        <v>74</v>
      </c>
      <c r="C2" s="19"/>
      <c r="D2" s="2"/>
    </row>
    <row r="3" spans="2:4" ht="29.25" customHeight="1" thickBot="1">
      <c r="B3" s="26" t="s">
        <v>30</v>
      </c>
      <c r="C3" s="27"/>
      <c r="D3" s="2" t="s">
        <v>0</v>
      </c>
    </row>
    <row r="4" spans="2:4" ht="21" customHeight="1">
      <c r="B4" s="48" t="s">
        <v>76</v>
      </c>
      <c r="C4" s="1"/>
      <c r="D4" s="2"/>
    </row>
    <row r="5" spans="2:7" ht="24" customHeight="1" thickBot="1">
      <c r="B5" s="7"/>
      <c r="C5" s="8"/>
      <c r="D5" s="9"/>
      <c r="E5" s="10"/>
      <c r="F5" s="10"/>
      <c r="G5" s="10"/>
    </row>
    <row r="6" spans="2:7" ht="21" thickBot="1">
      <c r="B6" s="28" t="s">
        <v>5</v>
      </c>
      <c r="C6" s="10"/>
      <c r="D6" s="10"/>
      <c r="E6" s="10"/>
      <c r="F6" s="10"/>
      <c r="G6" s="10"/>
    </row>
    <row r="7" spans="1:7" ht="18">
      <c r="A7" s="29">
        <v>1</v>
      </c>
      <c r="B7" s="11" t="s">
        <v>6</v>
      </c>
      <c r="C7" s="12">
        <f>'[1]2007 WO chip'!$N$37</f>
        <v>338.25515384712264</v>
      </c>
      <c r="D7" s="13">
        <f>C7/C36</f>
        <v>0.1331920255401422</v>
      </c>
      <c r="E7" s="13" t="s">
        <v>1</v>
      </c>
      <c r="F7" s="14" t="s">
        <v>2</v>
      </c>
      <c r="G7" s="10"/>
    </row>
    <row r="8" spans="1:7" ht="40.5" customHeight="1">
      <c r="A8" s="29">
        <v>2</v>
      </c>
      <c r="B8" s="30" t="s">
        <v>40</v>
      </c>
      <c r="C8" s="31">
        <f>'[1]2007 WO chip'!$N$51</f>
        <v>845.649995</v>
      </c>
      <c r="D8" s="13" t="e">
        <f>C8/#REF!</f>
        <v>#REF!</v>
      </c>
      <c r="E8" s="13" t="s">
        <v>1</v>
      </c>
      <c r="F8" s="14" t="s">
        <v>2</v>
      </c>
      <c r="G8" s="10"/>
    </row>
    <row r="9" spans="1:7" ht="18">
      <c r="A9" s="29">
        <v>3</v>
      </c>
      <c r="B9" s="11"/>
      <c r="C9" s="12">
        <f>SUM(C7:C8)</f>
        <v>1183.9051488471227</v>
      </c>
      <c r="D9" s="20"/>
      <c r="E9" s="13"/>
      <c r="F9" s="14"/>
      <c r="G9" s="10"/>
    </row>
    <row r="10" spans="1:7" ht="18">
      <c r="A10" s="29"/>
      <c r="B10" s="11"/>
      <c r="C10" s="15"/>
      <c r="D10" s="25"/>
      <c r="E10" s="32"/>
      <c r="F10" s="11"/>
      <c r="G10" s="10"/>
    </row>
    <row r="11" spans="1:7" ht="18">
      <c r="A11" s="29">
        <v>4</v>
      </c>
      <c r="B11" s="11" t="s">
        <v>7</v>
      </c>
      <c r="C11" s="15">
        <v>231.15</v>
      </c>
      <c r="D11" s="25">
        <v>0.04183015301415965</v>
      </c>
      <c r="E11" s="32" t="s">
        <v>1</v>
      </c>
      <c r="F11" s="11" t="s">
        <v>3</v>
      </c>
      <c r="G11" s="10"/>
    </row>
    <row r="12" spans="1:7" ht="18">
      <c r="A12" s="29">
        <v>5</v>
      </c>
      <c r="B12" s="11" t="s">
        <v>8</v>
      </c>
      <c r="C12" s="15">
        <v>263.55</v>
      </c>
      <c r="D12" s="25">
        <v>0.04625040097575296</v>
      </c>
      <c r="E12" s="32" t="s">
        <v>1</v>
      </c>
      <c r="F12" s="11" t="s">
        <v>3</v>
      </c>
      <c r="G12" s="10"/>
    </row>
    <row r="13" spans="1:7" ht="18">
      <c r="A13" s="29">
        <v>6</v>
      </c>
      <c r="B13" s="11" t="s">
        <v>9</v>
      </c>
      <c r="C13" s="33">
        <v>142.6</v>
      </c>
      <c r="D13" s="25">
        <v>0.04160180072094081</v>
      </c>
      <c r="E13" s="32" t="s">
        <v>1</v>
      </c>
      <c r="F13" s="11" t="s">
        <v>3</v>
      </c>
      <c r="G13" s="10"/>
    </row>
    <row r="14" spans="1:7" ht="18">
      <c r="A14" s="29">
        <v>7</v>
      </c>
      <c r="B14" s="24"/>
      <c r="C14" s="15">
        <f>SUM(C11:C13)</f>
        <v>637.3000000000001</v>
      </c>
      <c r="D14" s="34"/>
      <c r="E14" s="32"/>
      <c r="F14" s="11"/>
      <c r="G14" s="10"/>
    </row>
    <row r="15" spans="2:7" ht="18">
      <c r="B15" s="24"/>
      <c r="C15" s="15"/>
      <c r="D15" s="34"/>
      <c r="E15" s="32"/>
      <c r="F15" s="11"/>
      <c r="G15" s="10"/>
    </row>
    <row r="16" spans="1:7" ht="18">
      <c r="A16" s="29">
        <v>8</v>
      </c>
      <c r="B16" s="11" t="s">
        <v>10</v>
      </c>
      <c r="C16" s="15">
        <v>2529.02</v>
      </c>
      <c r="D16" s="34"/>
      <c r="E16" s="32"/>
      <c r="F16" s="11" t="s">
        <v>3</v>
      </c>
      <c r="G16" s="10"/>
    </row>
    <row r="17" spans="1:7" ht="18.75" thickBot="1">
      <c r="A17" s="29">
        <v>9</v>
      </c>
      <c r="B17" s="11" t="s">
        <v>11</v>
      </c>
      <c r="C17" s="15">
        <f>C16+C14+C9</f>
        <v>4350.225148847123</v>
      </c>
      <c r="D17" s="34"/>
      <c r="E17" s="32"/>
      <c r="F17" s="11"/>
      <c r="G17" s="10"/>
    </row>
    <row r="18" spans="1:7" ht="18.75" thickBot="1">
      <c r="A18" s="29">
        <v>10</v>
      </c>
      <c r="B18" s="11" t="s">
        <v>12</v>
      </c>
      <c r="C18" s="35">
        <f>C16/C17</f>
        <v>0.5813538181282938</v>
      </c>
      <c r="D18" s="34"/>
      <c r="E18" s="32"/>
      <c r="F18" s="11"/>
      <c r="G18" s="10"/>
    </row>
    <row r="19" spans="2:7" ht="18.75" thickBot="1">
      <c r="B19" s="24"/>
      <c r="C19" s="36"/>
      <c r="D19" s="34"/>
      <c r="E19" s="32"/>
      <c r="F19" s="11"/>
      <c r="G19" s="10"/>
    </row>
    <row r="20" spans="2:7" ht="21" thickBot="1">
      <c r="B20" s="28" t="s">
        <v>13</v>
      </c>
      <c r="C20" s="36"/>
      <c r="D20" s="34"/>
      <c r="E20" s="32"/>
      <c r="F20" s="11"/>
      <c r="G20" s="10"/>
    </row>
    <row r="21" spans="1:7" ht="18">
      <c r="A21" s="37">
        <v>11</v>
      </c>
      <c r="B21" s="7" t="s">
        <v>14</v>
      </c>
      <c r="C21" s="15">
        <v>88.55</v>
      </c>
      <c r="D21" s="32" t="e">
        <f>C21/#REF!</f>
        <v>#REF!</v>
      </c>
      <c r="E21" s="32" t="s">
        <v>1</v>
      </c>
      <c r="F21" s="11" t="s">
        <v>3</v>
      </c>
      <c r="G21" s="10"/>
    </row>
    <row r="22" spans="1:7" ht="18">
      <c r="A22" s="37">
        <v>12</v>
      </c>
      <c r="B22" s="7" t="s">
        <v>60</v>
      </c>
      <c r="C22" s="16">
        <v>608.71</v>
      </c>
      <c r="D22" s="32" t="e">
        <f>C22/#REF!</f>
        <v>#REF!</v>
      </c>
      <c r="E22" s="32" t="s">
        <v>1</v>
      </c>
      <c r="F22" s="11" t="s">
        <v>3</v>
      </c>
      <c r="G22" s="10"/>
    </row>
    <row r="23" spans="1:7" ht="18">
      <c r="A23" s="37">
        <v>13</v>
      </c>
      <c r="B23" s="7" t="s">
        <v>57</v>
      </c>
      <c r="C23" s="16"/>
      <c r="D23" s="32"/>
      <c r="E23" s="32"/>
      <c r="F23" s="11"/>
      <c r="G23" s="10"/>
    </row>
    <row r="24" spans="1:7" ht="18">
      <c r="A24" s="37">
        <v>14</v>
      </c>
      <c r="B24" s="7" t="s">
        <v>62</v>
      </c>
      <c r="C24" s="16"/>
      <c r="D24" s="32"/>
      <c r="E24" s="32"/>
      <c r="F24" s="11"/>
      <c r="G24" s="10"/>
    </row>
    <row r="25" spans="1:7" ht="18.75" thickBot="1">
      <c r="A25" s="37">
        <v>15</v>
      </c>
      <c r="B25" s="7" t="s">
        <v>15</v>
      </c>
      <c r="C25" s="38">
        <v>21.14</v>
      </c>
      <c r="D25" s="32" t="e">
        <f>C25/#REF!</f>
        <v>#REF!</v>
      </c>
      <c r="E25" s="32" t="s">
        <v>1</v>
      </c>
      <c r="F25" s="11" t="s">
        <v>3</v>
      </c>
      <c r="G25" s="10"/>
    </row>
    <row r="26" spans="1:7" ht="18.75" thickTop="1">
      <c r="A26" s="37">
        <v>16</v>
      </c>
      <c r="B26" s="7"/>
      <c r="C26" s="16">
        <f>SUM(C21:C25)</f>
        <v>718.4</v>
      </c>
      <c r="D26" s="32"/>
      <c r="E26" s="32"/>
      <c r="F26" s="11"/>
      <c r="G26" s="10"/>
    </row>
    <row r="27" spans="1:7" ht="18">
      <c r="A27" s="37">
        <v>17</v>
      </c>
      <c r="B27" s="7" t="s">
        <v>31</v>
      </c>
      <c r="C27" s="16"/>
      <c r="D27" s="34"/>
      <c r="E27" s="32"/>
      <c r="F27" s="11"/>
      <c r="G27" s="10"/>
    </row>
    <row r="28" spans="1:7" ht="18">
      <c r="A28" s="37">
        <v>18</v>
      </c>
      <c r="B28" s="11" t="s">
        <v>41</v>
      </c>
      <c r="C28" s="15"/>
      <c r="D28" s="9"/>
      <c r="E28" s="13"/>
      <c r="F28" s="11"/>
      <c r="G28" s="10"/>
    </row>
    <row r="29" spans="2:9" ht="18">
      <c r="B29" s="11"/>
      <c r="C29" s="16"/>
      <c r="D29" s="32"/>
      <c r="E29" s="32"/>
      <c r="F29" s="11"/>
      <c r="G29" s="10"/>
      <c r="I29" s="3"/>
    </row>
    <row r="30" spans="1:9" ht="18">
      <c r="A30" s="37">
        <v>19</v>
      </c>
      <c r="B30" s="11" t="s">
        <v>16</v>
      </c>
      <c r="C30" s="16">
        <v>1136.63</v>
      </c>
      <c r="D30" s="32"/>
      <c r="E30" s="32"/>
      <c r="F30" s="11"/>
      <c r="G30" s="10"/>
      <c r="I30" s="3"/>
    </row>
    <row r="31" spans="1:7" ht="18.75" thickBot="1">
      <c r="A31" s="37">
        <v>20</v>
      </c>
      <c r="B31" s="11" t="s">
        <v>17</v>
      </c>
      <c r="C31" s="16">
        <f>C30+C26</f>
        <v>1855.0300000000002</v>
      </c>
      <c r="D31" s="32"/>
      <c r="E31" s="32"/>
      <c r="F31" s="11"/>
      <c r="G31" s="10"/>
    </row>
    <row r="32" spans="1:7" ht="18.75" thickBot="1">
      <c r="A32" s="37">
        <v>21</v>
      </c>
      <c r="B32" s="11" t="s">
        <v>18</v>
      </c>
      <c r="C32" s="39">
        <f>C26/C31</f>
        <v>0.3872713648835867</v>
      </c>
      <c r="D32" s="40"/>
      <c r="E32" s="32"/>
      <c r="F32" s="11"/>
      <c r="G32" s="10"/>
    </row>
    <row r="33" spans="2:7" ht="18.75" thickBot="1">
      <c r="B33" s="11"/>
      <c r="C33" s="16"/>
      <c r="D33" s="17"/>
      <c r="E33" s="13"/>
      <c r="F33" s="11"/>
      <c r="G33" s="10"/>
    </row>
    <row r="34" spans="2:18" ht="21" thickBot="1">
      <c r="B34" s="28" t="s">
        <v>19</v>
      </c>
      <c r="C34" s="16"/>
      <c r="D34" s="32"/>
      <c r="E34" s="32"/>
      <c r="F34" s="11"/>
      <c r="G34" s="4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8">
      <c r="A35" s="37">
        <v>22</v>
      </c>
      <c r="B35" s="11" t="s">
        <v>20</v>
      </c>
      <c r="C35" s="16">
        <f>C30+C16</f>
        <v>3665.65</v>
      </c>
      <c r="D35" s="34"/>
      <c r="E35" s="32"/>
      <c r="F35" s="11"/>
      <c r="G35" s="4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8">
      <c r="A36" s="37">
        <v>23</v>
      </c>
      <c r="B36" s="11" t="s">
        <v>21</v>
      </c>
      <c r="C36" s="16">
        <f>C26+C14+C9</f>
        <v>2539.605148847123</v>
      </c>
      <c r="D36" s="40"/>
      <c r="E36" s="32"/>
      <c r="F36" s="11"/>
      <c r="G36" s="4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8.75" thickBot="1">
      <c r="A37" s="37">
        <v>24</v>
      </c>
      <c r="B37" s="11" t="s">
        <v>22</v>
      </c>
      <c r="C37" s="16">
        <f>C36+C35</f>
        <v>6205.255148847124</v>
      </c>
      <c r="D37" s="40"/>
      <c r="E37" s="32"/>
      <c r="F37" s="11"/>
      <c r="G37" s="4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8.75" thickBot="1">
      <c r="A38" s="37">
        <v>25</v>
      </c>
      <c r="B38" s="11" t="s">
        <v>23</v>
      </c>
      <c r="C38" s="39">
        <f>C36/C37</f>
        <v>0.40926683720957985</v>
      </c>
      <c r="D38" s="40"/>
      <c r="E38" s="32"/>
      <c r="F38" s="11"/>
      <c r="G38" s="41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18">
      <c r="A39" s="37"/>
      <c r="B39" s="11"/>
      <c r="C39" s="42"/>
      <c r="D39" s="40"/>
      <c r="E39" s="32"/>
      <c r="F39" s="11"/>
      <c r="G39" s="41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2:7" ht="18">
      <c r="B40" s="7"/>
      <c r="C40" s="16"/>
      <c r="D40" s="9"/>
      <c r="E40" s="9"/>
      <c r="F40" s="7"/>
      <c r="G40" s="10"/>
    </row>
    <row r="41" spans="2:7" ht="20.25">
      <c r="B41" s="43" t="s">
        <v>24</v>
      </c>
      <c r="C41" s="13"/>
      <c r="D41" s="4" t="s">
        <v>4</v>
      </c>
      <c r="E41" s="4"/>
      <c r="F41" s="4"/>
      <c r="G41" s="10"/>
    </row>
    <row r="42" s="10" customFormat="1" ht="37.5" customHeight="1">
      <c r="B42" s="44" t="s">
        <v>25</v>
      </c>
    </row>
    <row r="43" s="10" customFormat="1" ht="18.75" customHeight="1">
      <c r="B43" s="45" t="s">
        <v>26</v>
      </c>
    </row>
    <row r="44" s="10" customFormat="1" ht="18.75" customHeight="1">
      <c r="B44" s="45" t="s">
        <v>27</v>
      </c>
    </row>
    <row r="45" s="10" customFormat="1" ht="34.5" customHeight="1">
      <c r="B45" s="44" t="s">
        <v>28</v>
      </c>
    </row>
    <row r="46" s="10" customFormat="1" ht="38.25" customHeight="1">
      <c r="B46" s="46" t="s">
        <v>29</v>
      </c>
    </row>
    <row r="47" s="10" customFormat="1" ht="18.75" customHeight="1">
      <c r="B47" s="7"/>
    </row>
    <row r="48" s="10" customFormat="1" ht="18.75" customHeight="1">
      <c r="B48" s="23"/>
    </row>
    <row r="49" s="10" customFormat="1" ht="18.75" customHeight="1">
      <c r="B49" s="22"/>
    </row>
    <row r="50" s="10" customFormat="1" ht="18.75" customHeight="1">
      <c r="B50" s="21"/>
    </row>
  </sheetData>
  <sheetProtection/>
  <printOptions horizontalCentered="1"/>
  <pageMargins left="0.25" right="0.25" top="0.25" bottom="0.25" header="0.5" footer="0.5"/>
  <pageSetup fitToHeight="1" fitToWidth="1" horizontalDpi="600" verticalDpi="600" orientation="landscape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zoomScale="75" zoomScaleNormal="75" zoomScalePageLayoutView="0" workbookViewId="0" topLeftCell="A1">
      <selection activeCell="B4" sqref="B4"/>
    </sheetView>
  </sheetViews>
  <sheetFormatPr defaultColWidth="9.140625" defaultRowHeight="12.75"/>
  <cols>
    <col min="2" max="2" width="115.7109375" style="0" customWidth="1"/>
    <col min="3" max="3" width="16.28125" style="0" customWidth="1"/>
    <col min="4" max="4" width="11.7109375" style="0" hidden="1" customWidth="1"/>
    <col min="5" max="5" width="3.7109375" style="0" hidden="1" customWidth="1"/>
    <col min="6" max="6" width="21.7109375" style="0" customWidth="1"/>
    <col min="7" max="7" width="9.7109375" style="0" customWidth="1"/>
  </cols>
  <sheetData>
    <row r="1" ht="21" customHeight="1">
      <c r="B1" s="5"/>
    </row>
    <row r="2" spans="2:4" ht="27" thickBot="1">
      <c r="B2" s="18" t="s">
        <v>75</v>
      </c>
      <c r="C2" s="19"/>
      <c r="D2" s="2"/>
    </row>
    <row r="3" spans="2:4" ht="29.25" customHeight="1" thickBot="1">
      <c r="B3" s="26" t="s">
        <v>30</v>
      </c>
      <c r="C3" s="27"/>
      <c r="D3" s="2" t="s">
        <v>0</v>
      </c>
    </row>
    <row r="4" spans="2:4" ht="21" customHeight="1">
      <c r="B4" s="48" t="s">
        <v>76</v>
      </c>
      <c r="C4" s="1"/>
      <c r="D4" s="2"/>
    </row>
    <row r="5" spans="2:7" ht="24" customHeight="1" thickBot="1">
      <c r="B5" s="7"/>
      <c r="C5" s="8"/>
      <c r="D5" s="9"/>
      <c r="E5" s="10"/>
      <c r="F5" s="10"/>
      <c r="G5" s="10"/>
    </row>
    <row r="6" spans="2:7" ht="21" thickBot="1">
      <c r="B6" s="28" t="s">
        <v>5</v>
      </c>
      <c r="C6" s="10"/>
      <c r="D6" s="10"/>
      <c r="E6" s="10"/>
      <c r="F6" s="10"/>
      <c r="G6" s="10"/>
    </row>
    <row r="7" spans="1:7" ht="18">
      <c r="A7" s="29">
        <v>1</v>
      </c>
      <c r="B7" s="11" t="s">
        <v>6</v>
      </c>
      <c r="C7" s="12">
        <f>'[1]2007 WO chip'!$R$37</f>
        <v>339.5929452032574</v>
      </c>
      <c r="D7" s="13">
        <f>C7/C36</f>
        <v>0.1292341924711796</v>
      </c>
      <c r="E7" s="13" t="s">
        <v>1</v>
      </c>
      <c r="F7" s="14" t="s">
        <v>2</v>
      </c>
      <c r="G7" s="10"/>
    </row>
    <row r="8" spans="1:7" ht="40.5" customHeight="1">
      <c r="A8" s="29">
        <v>2</v>
      </c>
      <c r="B8" s="30" t="s">
        <v>42</v>
      </c>
      <c r="C8" s="31">
        <f>'[1]2007 WO chip'!$R$51</f>
        <v>1564.23</v>
      </c>
      <c r="D8" s="13" t="e">
        <f>C8/#REF!</f>
        <v>#REF!</v>
      </c>
      <c r="E8" s="13" t="s">
        <v>1</v>
      </c>
      <c r="F8" s="14" t="s">
        <v>2</v>
      </c>
      <c r="G8" s="10"/>
    </row>
    <row r="9" spans="1:7" ht="18">
      <c r="A9" s="29">
        <v>3</v>
      </c>
      <c r="B9" s="11"/>
      <c r="C9" s="12">
        <f>SUM(C7:C8)</f>
        <v>1903.8229452032574</v>
      </c>
      <c r="D9" s="20"/>
      <c r="E9" s="13"/>
      <c r="F9" s="14"/>
      <c r="G9" s="10"/>
    </row>
    <row r="10" spans="1:7" ht="18">
      <c r="A10" s="29"/>
      <c r="B10" s="11"/>
      <c r="C10" s="15"/>
      <c r="D10" s="25"/>
      <c r="E10" s="32"/>
      <c r="F10" s="11"/>
      <c r="G10" s="10"/>
    </row>
    <row r="11" spans="1:7" ht="18">
      <c r="A11" s="29">
        <v>4</v>
      </c>
      <c r="B11" s="11" t="s">
        <v>7</v>
      </c>
      <c r="C11" s="15">
        <f>'[2]BP JULY'!$D$10</f>
        <v>195.84</v>
      </c>
      <c r="D11" s="25">
        <v>0.04183015301415965</v>
      </c>
      <c r="E11" s="32" t="s">
        <v>1</v>
      </c>
      <c r="F11" s="11" t="s">
        <v>3</v>
      </c>
      <c r="G11" s="10"/>
    </row>
    <row r="12" spans="1:7" ht="18">
      <c r="A12" s="29">
        <v>5</v>
      </c>
      <c r="B12" s="11" t="s">
        <v>8</v>
      </c>
      <c r="C12" s="15">
        <f>'[2]BP JULY'!$D$11</f>
        <v>108.97000000000001</v>
      </c>
      <c r="D12" s="25">
        <v>0.04625040097575296</v>
      </c>
      <c r="E12" s="32" t="s">
        <v>1</v>
      </c>
      <c r="F12" s="11" t="s">
        <v>3</v>
      </c>
      <c r="G12" s="10"/>
    </row>
    <row r="13" spans="1:7" ht="18">
      <c r="A13" s="29">
        <v>6</v>
      </c>
      <c r="B13" s="11" t="s">
        <v>9</v>
      </c>
      <c r="C13" s="33">
        <f>'[2]BP JULY'!$D$12</f>
        <v>157.22</v>
      </c>
      <c r="D13" s="25">
        <v>0.04160180072094081</v>
      </c>
      <c r="E13" s="32" t="s">
        <v>1</v>
      </c>
      <c r="F13" s="11" t="s">
        <v>3</v>
      </c>
      <c r="G13" s="10"/>
    </row>
    <row r="14" spans="1:7" ht="18">
      <c r="A14" s="29">
        <v>7</v>
      </c>
      <c r="B14" s="24"/>
      <c r="C14" s="15">
        <f>SUM(C11:C13)</f>
        <v>462.03</v>
      </c>
      <c r="D14" s="34"/>
      <c r="E14" s="32"/>
      <c r="F14" s="11"/>
      <c r="G14" s="10"/>
    </row>
    <row r="15" spans="2:7" ht="18">
      <c r="B15" s="24"/>
      <c r="C15" s="15"/>
      <c r="D15" s="34"/>
      <c r="E15" s="32"/>
      <c r="F15" s="11"/>
      <c r="G15" s="10"/>
    </row>
    <row r="16" spans="1:7" ht="18">
      <c r="A16" s="29">
        <v>8</v>
      </c>
      <c r="B16" s="11" t="s">
        <v>10</v>
      </c>
      <c r="C16" s="15">
        <f>'[2]BP JULY'!$D$6</f>
        <v>2596.8</v>
      </c>
      <c r="D16" s="34"/>
      <c r="E16" s="32"/>
      <c r="F16" s="11" t="s">
        <v>3</v>
      </c>
      <c r="G16" s="10"/>
    </row>
    <row r="17" spans="1:7" ht="18.75" thickBot="1">
      <c r="A17" s="29">
        <v>9</v>
      </c>
      <c r="B17" s="11" t="s">
        <v>11</v>
      </c>
      <c r="C17" s="15">
        <f>C16+C14+C9</f>
        <v>4962.652945203257</v>
      </c>
      <c r="D17" s="34"/>
      <c r="E17" s="32"/>
      <c r="F17" s="11"/>
      <c r="G17" s="10"/>
    </row>
    <row r="18" spans="1:7" ht="18.75" thickBot="1">
      <c r="A18" s="29">
        <v>10</v>
      </c>
      <c r="B18" s="11" t="s">
        <v>12</v>
      </c>
      <c r="C18" s="35">
        <f>C16/C17</f>
        <v>0.5232685075247876</v>
      </c>
      <c r="D18" s="34"/>
      <c r="E18" s="32"/>
      <c r="F18" s="11"/>
      <c r="G18" s="10"/>
    </row>
    <row r="19" spans="2:7" ht="18.75" thickBot="1">
      <c r="B19" s="24"/>
      <c r="C19" s="36"/>
      <c r="D19" s="34"/>
      <c r="E19" s="32"/>
      <c r="F19" s="11"/>
      <c r="G19" s="10"/>
    </row>
    <row r="20" spans="2:7" ht="21" thickBot="1">
      <c r="B20" s="28" t="s">
        <v>13</v>
      </c>
      <c r="C20" s="36"/>
      <c r="D20" s="34"/>
      <c r="E20" s="32"/>
      <c r="F20" s="11"/>
      <c r="G20" s="10"/>
    </row>
    <row r="21" spans="1:7" ht="18">
      <c r="A21" s="37">
        <v>11</v>
      </c>
      <c r="B21" s="7" t="s">
        <v>14</v>
      </c>
      <c r="C21" s="15">
        <f>'[2]BP JULY'!$D$28</f>
        <v>95.42</v>
      </c>
      <c r="D21" s="32" t="e">
        <f>C21/#REF!</f>
        <v>#REF!</v>
      </c>
      <c r="E21" s="32" t="s">
        <v>1</v>
      </c>
      <c r="F21" s="11" t="s">
        <v>3</v>
      </c>
      <c r="G21" s="10"/>
    </row>
    <row r="22" spans="1:7" ht="18">
      <c r="A22" s="37">
        <v>12</v>
      </c>
      <c r="B22" s="7" t="s">
        <v>60</v>
      </c>
      <c r="C22" s="16">
        <f>'[2]BP JULY'!$D$29</f>
        <v>0</v>
      </c>
      <c r="D22" s="32" t="e">
        <f>C22/#REF!</f>
        <v>#REF!</v>
      </c>
      <c r="E22" s="32" t="s">
        <v>1</v>
      </c>
      <c r="F22" s="11" t="s">
        <v>3</v>
      </c>
      <c r="G22" s="10"/>
    </row>
    <row r="23" spans="1:7" ht="18">
      <c r="A23" s="37">
        <v>13</v>
      </c>
      <c r="B23" s="7" t="s">
        <v>57</v>
      </c>
      <c r="C23" s="16"/>
      <c r="D23" s="32"/>
      <c r="E23" s="32"/>
      <c r="F23" s="11"/>
      <c r="G23" s="10"/>
    </row>
    <row r="24" spans="1:7" ht="18">
      <c r="A24" s="37">
        <v>14</v>
      </c>
      <c r="B24" s="7" t="s">
        <v>62</v>
      </c>
      <c r="C24" s="16"/>
      <c r="D24" s="32"/>
      <c r="E24" s="32"/>
      <c r="F24" s="11"/>
      <c r="G24" s="10"/>
    </row>
    <row r="25" spans="1:7" ht="18.75" thickBot="1">
      <c r="A25" s="37">
        <v>15</v>
      </c>
      <c r="B25" s="7" t="s">
        <v>15</v>
      </c>
      <c r="C25" s="38">
        <f>'[2]BP JULY'!$D$30</f>
        <v>166.46</v>
      </c>
      <c r="D25" s="32" t="e">
        <f>C25/#REF!</f>
        <v>#REF!</v>
      </c>
      <c r="E25" s="32" t="s">
        <v>1</v>
      </c>
      <c r="F25" s="11" t="s">
        <v>3</v>
      </c>
      <c r="G25" s="10"/>
    </row>
    <row r="26" spans="1:7" ht="18.75" thickTop="1">
      <c r="A26" s="37">
        <v>16</v>
      </c>
      <c r="B26" s="7"/>
      <c r="C26" s="16">
        <f>SUM(C21:C25)</f>
        <v>261.88</v>
      </c>
      <c r="D26" s="32"/>
      <c r="E26" s="32"/>
      <c r="F26" s="11"/>
      <c r="G26" s="10"/>
    </row>
    <row r="27" spans="1:7" ht="18">
      <c r="A27" s="37">
        <v>17</v>
      </c>
      <c r="B27" s="7" t="s">
        <v>44</v>
      </c>
      <c r="C27" s="16"/>
      <c r="D27" s="34"/>
      <c r="E27" s="32"/>
      <c r="F27" s="11"/>
      <c r="G27" s="10"/>
    </row>
    <row r="28" spans="1:7" ht="18">
      <c r="A28" s="37">
        <v>18</v>
      </c>
      <c r="B28" s="11" t="s">
        <v>43</v>
      </c>
      <c r="C28" s="15"/>
      <c r="D28" s="9"/>
      <c r="E28" s="13"/>
      <c r="F28" s="11"/>
      <c r="G28" s="10"/>
    </row>
    <row r="29" spans="2:9" ht="18">
      <c r="B29" s="11"/>
      <c r="C29" s="16"/>
      <c r="D29" s="32"/>
      <c r="E29" s="32"/>
      <c r="F29" s="11"/>
      <c r="G29" s="10"/>
      <c r="I29" s="3"/>
    </row>
    <row r="30" spans="1:9" ht="18">
      <c r="A30" s="37">
        <v>19</v>
      </c>
      <c r="B30" s="11" t="s">
        <v>16</v>
      </c>
      <c r="C30" s="16">
        <f>'[2]BP JULY'!$D$5</f>
        <v>1003.7</v>
      </c>
      <c r="D30" s="32"/>
      <c r="E30" s="32"/>
      <c r="F30" s="11"/>
      <c r="G30" s="10"/>
      <c r="I30" s="3"/>
    </row>
    <row r="31" spans="1:7" ht="18.75" thickBot="1">
      <c r="A31" s="37">
        <v>20</v>
      </c>
      <c r="B31" s="11" t="s">
        <v>17</v>
      </c>
      <c r="C31" s="16">
        <f>C30+C26</f>
        <v>1265.58</v>
      </c>
      <c r="D31" s="32"/>
      <c r="E31" s="32"/>
      <c r="F31" s="11"/>
      <c r="G31" s="10"/>
    </row>
    <row r="32" spans="1:7" ht="18.75" thickBot="1">
      <c r="A32" s="37">
        <v>21</v>
      </c>
      <c r="B32" s="11" t="s">
        <v>18</v>
      </c>
      <c r="C32" s="39">
        <f>C26/C31</f>
        <v>0.20692488819355553</v>
      </c>
      <c r="D32" s="40"/>
      <c r="E32" s="32"/>
      <c r="F32" s="11"/>
      <c r="G32" s="10"/>
    </row>
    <row r="33" spans="2:7" ht="18.75" thickBot="1">
      <c r="B33" s="11"/>
      <c r="C33" s="16"/>
      <c r="D33" s="17"/>
      <c r="E33" s="13"/>
      <c r="F33" s="11"/>
      <c r="G33" s="10"/>
    </row>
    <row r="34" spans="2:18" ht="21" thickBot="1">
      <c r="B34" s="28" t="s">
        <v>19</v>
      </c>
      <c r="C34" s="16"/>
      <c r="D34" s="32"/>
      <c r="E34" s="32"/>
      <c r="F34" s="11"/>
      <c r="G34" s="4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8">
      <c r="A35" s="37">
        <v>22</v>
      </c>
      <c r="B35" s="11" t="s">
        <v>20</v>
      </c>
      <c r="C35" s="16">
        <f>C30+C16</f>
        <v>3600.5</v>
      </c>
      <c r="D35" s="34"/>
      <c r="E35" s="32"/>
      <c r="F35" s="11"/>
      <c r="G35" s="4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8">
      <c r="A36" s="37">
        <v>23</v>
      </c>
      <c r="B36" s="11" t="s">
        <v>21</v>
      </c>
      <c r="C36" s="16">
        <f>C26+C14+C9</f>
        <v>2627.7329452032573</v>
      </c>
      <c r="D36" s="40"/>
      <c r="E36" s="32"/>
      <c r="F36" s="11"/>
      <c r="G36" s="4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8.75" thickBot="1">
      <c r="A37" s="37">
        <v>24</v>
      </c>
      <c r="B37" s="11" t="s">
        <v>22</v>
      </c>
      <c r="C37" s="16">
        <f>C36+C35</f>
        <v>6228.232945203257</v>
      </c>
      <c r="D37" s="40"/>
      <c r="E37" s="32"/>
      <c r="F37" s="11"/>
      <c r="G37" s="4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8.75" thickBot="1">
      <c r="A38" s="37">
        <v>25</v>
      </c>
      <c r="B38" s="11" t="s">
        <v>23</v>
      </c>
      <c r="C38" s="39">
        <f>C36/C37</f>
        <v>0.42190665768643654</v>
      </c>
      <c r="D38" s="40"/>
      <c r="E38" s="32"/>
      <c r="F38" s="11"/>
      <c r="G38" s="41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18">
      <c r="A39" s="37"/>
      <c r="B39" s="11"/>
      <c r="C39" s="42"/>
      <c r="D39" s="40"/>
      <c r="E39" s="32"/>
      <c r="F39" s="11"/>
      <c r="G39" s="41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2:7" ht="18">
      <c r="B40" s="7"/>
      <c r="C40" s="16"/>
      <c r="D40" s="9"/>
      <c r="E40" s="9"/>
      <c r="F40" s="7"/>
      <c r="G40" s="10"/>
    </row>
    <row r="41" spans="2:7" ht="20.25">
      <c r="B41" s="43" t="s">
        <v>24</v>
      </c>
      <c r="C41" s="13"/>
      <c r="D41" s="4" t="s">
        <v>4</v>
      </c>
      <c r="E41" s="4"/>
      <c r="F41" s="4"/>
      <c r="G41" s="10"/>
    </row>
    <row r="42" s="10" customFormat="1" ht="37.5" customHeight="1">
      <c r="B42" s="44" t="s">
        <v>25</v>
      </c>
    </row>
    <row r="43" s="10" customFormat="1" ht="18.75" customHeight="1">
      <c r="B43" s="45" t="s">
        <v>26</v>
      </c>
    </row>
    <row r="44" s="10" customFormat="1" ht="18.75" customHeight="1">
      <c r="B44" s="45" t="s">
        <v>27</v>
      </c>
    </row>
    <row r="45" s="10" customFormat="1" ht="34.5" customHeight="1">
      <c r="B45" s="44" t="s">
        <v>28</v>
      </c>
    </row>
    <row r="46" s="10" customFormat="1" ht="38.25" customHeight="1">
      <c r="B46" s="46" t="s">
        <v>29</v>
      </c>
    </row>
    <row r="47" s="10" customFormat="1" ht="18.75" customHeight="1">
      <c r="B47" s="7"/>
    </row>
    <row r="48" s="10" customFormat="1" ht="18.75" customHeight="1">
      <c r="B48" s="23"/>
    </row>
    <row r="49" s="10" customFormat="1" ht="18.75" customHeight="1">
      <c r="B49" s="22"/>
    </row>
    <row r="50" s="10" customFormat="1" ht="18.75" customHeight="1">
      <c r="B50" s="21"/>
    </row>
  </sheetData>
  <sheetProtection/>
  <printOptions horizontalCentered="1"/>
  <pageMargins left="0.5" right="0.5" top="0.5" bottom="0.5" header="0.5" footer="0.5"/>
  <pageSetup fitToHeight="1" fitToWidth="1" horizontalDpi="600" verticalDpi="600" orientation="landscape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zoomScale="75" zoomScaleNormal="75" zoomScalePageLayoutView="0" workbookViewId="0" topLeftCell="A1">
      <selection activeCell="B2" sqref="B2"/>
    </sheetView>
  </sheetViews>
  <sheetFormatPr defaultColWidth="9.140625" defaultRowHeight="12.75"/>
  <cols>
    <col min="2" max="2" width="115.7109375" style="0" customWidth="1"/>
    <col min="3" max="3" width="16.28125" style="0" customWidth="1"/>
    <col min="4" max="4" width="11.7109375" style="0" hidden="1" customWidth="1"/>
    <col min="5" max="5" width="3.7109375" style="0" hidden="1" customWidth="1"/>
    <col min="6" max="6" width="21.7109375" style="0" customWidth="1"/>
    <col min="7" max="7" width="9.7109375" style="0" customWidth="1"/>
  </cols>
  <sheetData>
    <row r="1" ht="21" customHeight="1">
      <c r="B1" s="5"/>
    </row>
    <row r="2" spans="2:4" ht="27" thickBot="1">
      <c r="B2" s="18" t="s">
        <v>32</v>
      </c>
      <c r="C2" s="19"/>
      <c r="D2" s="2"/>
    </row>
    <row r="3" spans="2:4" ht="29.25" customHeight="1" thickBot="1">
      <c r="B3" s="26" t="s">
        <v>30</v>
      </c>
      <c r="C3" s="27"/>
      <c r="D3" s="2" t="s">
        <v>0</v>
      </c>
    </row>
    <row r="4" spans="2:4" ht="21" customHeight="1">
      <c r="B4" s="48" t="s">
        <v>76</v>
      </c>
      <c r="C4" s="1"/>
      <c r="D4" s="2"/>
    </row>
    <row r="5" spans="2:7" ht="24" customHeight="1" thickBot="1">
      <c r="B5" s="7"/>
      <c r="C5" s="8"/>
      <c r="D5" s="9"/>
      <c r="E5" s="10"/>
      <c r="F5" s="10"/>
      <c r="G5" s="10"/>
    </row>
    <row r="6" spans="2:7" ht="21" thickBot="1">
      <c r="B6" s="28" t="s">
        <v>5</v>
      </c>
      <c r="C6" s="10"/>
      <c r="D6" s="10"/>
      <c r="E6" s="10"/>
      <c r="F6" s="10"/>
      <c r="G6" s="10"/>
    </row>
    <row r="7" spans="1:7" ht="18">
      <c r="A7" s="29">
        <v>1</v>
      </c>
      <c r="B7" s="11" t="s">
        <v>6</v>
      </c>
      <c r="C7" s="12">
        <f>'[1]2007 WO chip'!$T$37</f>
        <v>333.66692674060226</v>
      </c>
      <c r="D7" s="13">
        <f>C7/C36</f>
        <v>0.18778597172277042</v>
      </c>
      <c r="E7" s="13" t="s">
        <v>1</v>
      </c>
      <c r="F7" s="14" t="s">
        <v>2</v>
      </c>
      <c r="G7" s="10"/>
    </row>
    <row r="8" spans="1:7" ht="40.5" customHeight="1">
      <c r="A8" s="29">
        <v>2</v>
      </c>
      <c r="B8" s="30" t="s">
        <v>45</v>
      </c>
      <c r="C8" s="31">
        <f>'[1]2007 WO chip'!$T$51</f>
        <v>815.8100000000001</v>
      </c>
      <c r="D8" s="13" t="e">
        <f>C8/#REF!</f>
        <v>#REF!</v>
      </c>
      <c r="E8" s="13" t="s">
        <v>1</v>
      </c>
      <c r="F8" s="14" t="s">
        <v>2</v>
      </c>
      <c r="G8" s="10"/>
    </row>
    <row r="9" spans="1:7" ht="18">
      <c r="A9" s="29">
        <v>3</v>
      </c>
      <c r="B9" s="11"/>
      <c r="C9" s="12">
        <f>SUM(C7:C8)</f>
        <v>1149.4769267406023</v>
      </c>
      <c r="D9" s="20"/>
      <c r="E9" s="13"/>
      <c r="F9" s="14"/>
      <c r="G9" s="10"/>
    </row>
    <row r="10" spans="1:7" ht="18">
      <c r="A10" s="29"/>
      <c r="B10" s="11"/>
      <c r="C10" s="15"/>
      <c r="D10" s="25"/>
      <c r="E10" s="32"/>
      <c r="F10" s="11"/>
      <c r="G10" s="10"/>
    </row>
    <row r="11" spans="1:7" ht="18">
      <c r="A11" s="29">
        <v>4</v>
      </c>
      <c r="B11" s="11" t="s">
        <v>7</v>
      </c>
      <c r="C11" s="15">
        <f>'[2]BP AUG '!$D$10</f>
        <v>174</v>
      </c>
      <c r="D11" s="25">
        <v>0.04183015301415965</v>
      </c>
      <c r="E11" s="32" t="s">
        <v>1</v>
      </c>
      <c r="F11" s="11" t="s">
        <v>3</v>
      </c>
      <c r="G11" s="10"/>
    </row>
    <row r="12" spans="1:7" ht="18">
      <c r="A12" s="29">
        <v>5</v>
      </c>
      <c r="B12" s="11" t="s">
        <v>8</v>
      </c>
      <c r="C12" s="15">
        <f>'[2]BP AUG '!$D$11</f>
        <v>139.67</v>
      </c>
      <c r="D12" s="25">
        <v>0.04625040097575296</v>
      </c>
      <c r="E12" s="32" t="s">
        <v>1</v>
      </c>
      <c r="F12" s="11" t="s">
        <v>3</v>
      </c>
      <c r="G12" s="10"/>
    </row>
    <row r="13" spans="1:7" ht="18">
      <c r="A13" s="29">
        <v>6</v>
      </c>
      <c r="B13" s="11" t="s">
        <v>9</v>
      </c>
      <c r="C13" s="33">
        <f>'[2]BP AUG '!$D$12</f>
        <v>87.08</v>
      </c>
      <c r="D13" s="25">
        <v>0.04160180072094081</v>
      </c>
      <c r="E13" s="32" t="s">
        <v>1</v>
      </c>
      <c r="F13" s="11" t="s">
        <v>3</v>
      </c>
      <c r="G13" s="10"/>
    </row>
    <row r="14" spans="1:7" ht="18">
      <c r="A14" s="29">
        <v>7</v>
      </c>
      <c r="B14" s="24"/>
      <c r="C14" s="15">
        <f>SUM(C11:C13)</f>
        <v>400.74999999999994</v>
      </c>
      <c r="D14" s="34"/>
      <c r="E14" s="32"/>
      <c r="F14" s="11"/>
      <c r="G14" s="10"/>
    </row>
    <row r="15" spans="2:7" ht="18">
      <c r="B15" s="24"/>
      <c r="C15" s="15"/>
      <c r="D15" s="34"/>
      <c r="E15" s="32"/>
      <c r="F15" s="11"/>
      <c r="G15" s="10"/>
    </row>
    <row r="16" spans="1:7" ht="18">
      <c r="A16" s="29">
        <v>8</v>
      </c>
      <c r="B16" s="11" t="s">
        <v>10</v>
      </c>
      <c r="C16" s="15">
        <f>'[2]BP AUG '!$D$6</f>
        <v>2499.95</v>
      </c>
      <c r="D16" s="34"/>
      <c r="E16" s="32"/>
      <c r="F16" s="11" t="s">
        <v>3</v>
      </c>
      <c r="G16" s="10"/>
    </row>
    <row r="17" spans="1:7" ht="18.75" thickBot="1">
      <c r="A17" s="29">
        <v>9</v>
      </c>
      <c r="B17" s="11" t="s">
        <v>11</v>
      </c>
      <c r="C17" s="15">
        <f>C16+C14+C9</f>
        <v>4050.176926740602</v>
      </c>
      <c r="D17" s="34"/>
      <c r="E17" s="32"/>
      <c r="F17" s="11"/>
      <c r="G17" s="10"/>
    </row>
    <row r="18" spans="1:7" ht="18.75" thickBot="1">
      <c r="A18" s="29">
        <v>10</v>
      </c>
      <c r="B18" s="11" t="s">
        <v>12</v>
      </c>
      <c r="C18" s="35">
        <f>C16/C17</f>
        <v>0.6172446402265803</v>
      </c>
      <c r="D18" s="34"/>
      <c r="E18" s="32"/>
      <c r="F18" s="11"/>
      <c r="G18" s="10"/>
    </row>
    <row r="19" spans="2:7" ht="18.75" thickBot="1">
      <c r="B19" s="24"/>
      <c r="C19" s="36"/>
      <c r="D19" s="34"/>
      <c r="E19" s="32"/>
      <c r="F19" s="11"/>
      <c r="G19" s="10"/>
    </row>
    <row r="20" spans="2:7" ht="21" thickBot="1">
      <c r="B20" s="28" t="s">
        <v>13</v>
      </c>
      <c r="C20" s="36"/>
      <c r="D20" s="34"/>
      <c r="E20" s="32"/>
      <c r="F20" s="11"/>
      <c r="G20" s="10"/>
    </row>
    <row r="21" spans="1:7" ht="18">
      <c r="A21" s="37">
        <v>11</v>
      </c>
      <c r="B21" s="7" t="s">
        <v>14</v>
      </c>
      <c r="C21" s="15">
        <f>'[2]BP AUG '!$D$28</f>
        <v>82.84000000000002</v>
      </c>
      <c r="D21" s="32" t="e">
        <f>C21/#REF!</f>
        <v>#REF!</v>
      </c>
      <c r="E21" s="32" t="s">
        <v>1</v>
      </c>
      <c r="F21" s="11" t="s">
        <v>3</v>
      </c>
      <c r="G21" s="10"/>
    </row>
    <row r="22" spans="1:7" ht="18">
      <c r="A22" s="37">
        <v>12</v>
      </c>
      <c r="B22" s="7" t="s">
        <v>60</v>
      </c>
      <c r="C22" s="16">
        <f>'[2]BP AUG '!$D$29</f>
        <v>0</v>
      </c>
      <c r="D22" s="32" t="e">
        <f>C22/#REF!</f>
        <v>#REF!</v>
      </c>
      <c r="E22" s="32" t="s">
        <v>1</v>
      </c>
      <c r="F22" s="11" t="s">
        <v>3</v>
      </c>
      <c r="G22" s="10"/>
    </row>
    <row r="23" spans="1:7" ht="18">
      <c r="A23" s="37">
        <v>13</v>
      </c>
      <c r="B23" s="7" t="s">
        <v>57</v>
      </c>
      <c r="C23" s="16"/>
      <c r="D23" s="32"/>
      <c r="E23" s="32"/>
      <c r="F23" s="11"/>
      <c r="G23" s="10"/>
    </row>
    <row r="24" spans="1:7" ht="18">
      <c r="A24" s="37">
        <v>14</v>
      </c>
      <c r="B24" s="7" t="s">
        <v>62</v>
      </c>
      <c r="C24" s="16"/>
      <c r="D24" s="32"/>
      <c r="E24" s="32"/>
      <c r="F24" s="11"/>
      <c r="G24" s="10"/>
    </row>
    <row r="25" spans="1:7" ht="18.75" thickBot="1">
      <c r="A25" s="37">
        <v>15</v>
      </c>
      <c r="B25" s="7" t="s">
        <v>15</v>
      </c>
      <c r="C25" s="38">
        <f>'[2]BP AUG '!$D$30</f>
        <v>143.78</v>
      </c>
      <c r="D25" s="32" t="e">
        <f>C25/#REF!</f>
        <v>#REF!</v>
      </c>
      <c r="E25" s="32" t="s">
        <v>1</v>
      </c>
      <c r="F25" s="11" t="s">
        <v>3</v>
      </c>
      <c r="G25" s="10"/>
    </row>
    <row r="26" spans="1:7" ht="18.75" thickTop="1">
      <c r="A26" s="37">
        <v>16</v>
      </c>
      <c r="B26" s="7"/>
      <c r="C26" s="16">
        <f>SUM(C21:C25)</f>
        <v>226.62</v>
      </c>
      <c r="D26" s="32"/>
      <c r="E26" s="32"/>
      <c r="F26" s="11"/>
      <c r="G26" s="10"/>
    </row>
    <row r="27" spans="1:7" ht="18">
      <c r="A27" s="37">
        <v>17</v>
      </c>
      <c r="B27" s="7" t="s">
        <v>47</v>
      </c>
      <c r="C27" s="16"/>
      <c r="D27" s="34"/>
      <c r="E27" s="32"/>
      <c r="F27" s="11"/>
      <c r="G27" s="10"/>
    </row>
    <row r="28" spans="1:7" ht="18">
      <c r="A28" s="37">
        <v>18</v>
      </c>
      <c r="B28" s="11" t="s">
        <v>46</v>
      </c>
      <c r="C28" s="15"/>
      <c r="D28" s="9"/>
      <c r="E28" s="13"/>
      <c r="F28" s="11"/>
      <c r="G28" s="10"/>
    </row>
    <row r="29" spans="2:9" ht="18">
      <c r="B29" s="11"/>
      <c r="C29" s="16"/>
      <c r="D29" s="32"/>
      <c r="E29" s="32"/>
      <c r="F29" s="11"/>
      <c r="G29" s="10"/>
      <c r="I29" s="3"/>
    </row>
    <row r="30" spans="1:9" ht="18">
      <c r="A30" s="37">
        <v>19</v>
      </c>
      <c r="B30" s="11" t="s">
        <v>16</v>
      </c>
      <c r="C30" s="16">
        <f>'[2]BP AUG '!$D$5</f>
        <v>1039.75</v>
      </c>
      <c r="D30" s="32"/>
      <c r="E30" s="32"/>
      <c r="F30" s="11"/>
      <c r="G30" s="10"/>
      <c r="I30" s="3"/>
    </row>
    <row r="31" spans="1:7" ht="18.75" thickBot="1">
      <c r="A31" s="37">
        <v>20</v>
      </c>
      <c r="B31" s="11" t="s">
        <v>17</v>
      </c>
      <c r="C31" s="16">
        <f>C30+C26</f>
        <v>1266.37</v>
      </c>
      <c r="D31" s="32"/>
      <c r="E31" s="32"/>
      <c r="F31" s="11"/>
      <c r="G31" s="10"/>
    </row>
    <row r="32" spans="1:7" ht="18.75" thickBot="1">
      <c r="A32" s="37">
        <v>21</v>
      </c>
      <c r="B32" s="11" t="s">
        <v>18</v>
      </c>
      <c r="C32" s="39">
        <f>C26/C31</f>
        <v>0.17895243886068055</v>
      </c>
      <c r="D32" s="40"/>
      <c r="E32" s="32"/>
      <c r="F32" s="11"/>
      <c r="G32" s="10"/>
    </row>
    <row r="33" spans="2:7" ht="18.75" thickBot="1">
      <c r="B33" s="11"/>
      <c r="C33" s="16"/>
      <c r="D33" s="17"/>
      <c r="E33" s="13"/>
      <c r="F33" s="11"/>
      <c r="G33" s="10"/>
    </row>
    <row r="34" spans="2:18" ht="21" thickBot="1">
      <c r="B34" s="28" t="s">
        <v>19</v>
      </c>
      <c r="C34" s="16"/>
      <c r="D34" s="32"/>
      <c r="E34" s="32"/>
      <c r="F34" s="11"/>
      <c r="G34" s="4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8">
      <c r="A35" s="37">
        <v>22</v>
      </c>
      <c r="B35" s="11" t="s">
        <v>20</v>
      </c>
      <c r="C35" s="16">
        <f>C30+C16</f>
        <v>3539.7</v>
      </c>
      <c r="D35" s="34"/>
      <c r="E35" s="32"/>
      <c r="F35" s="11"/>
      <c r="G35" s="4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8">
      <c r="A36" s="37">
        <v>23</v>
      </c>
      <c r="B36" s="11" t="s">
        <v>21</v>
      </c>
      <c r="C36" s="16">
        <f>C26+C14+C9</f>
        <v>1776.8469267406022</v>
      </c>
      <c r="D36" s="40"/>
      <c r="E36" s="32"/>
      <c r="F36" s="11"/>
      <c r="G36" s="4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8.75" thickBot="1">
      <c r="A37" s="37">
        <v>24</v>
      </c>
      <c r="B37" s="11" t="s">
        <v>22</v>
      </c>
      <c r="C37" s="16">
        <f>C36+C35</f>
        <v>5316.546926740602</v>
      </c>
      <c r="D37" s="40"/>
      <c r="E37" s="32"/>
      <c r="F37" s="11"/>
      <c r="G37" s="4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8.75" thickBot="1">
      <c r="A38" s="37">
        <v>25</v>
      </c>
      <c r="B38" s="11" t="s">
        <v>23</v>
      </c>
      <c r="C38" s="39">
        <f>C36/C37</f>
        <v>0.3342107106783176</v>
      </c>
      <c r="D38" s="40"/>
      <c r="E38" s="32"/>
      <c r="F38" s="11"/>
      <c r="G38" s="41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18">
      <c r="A39" s="37"/>
      <c r="B39" s="11"/>
      <c r="C39" s="42"/>
      <c r="D39" s="40"/>
      <c r="E39" s="32"/>
      <c r="F39" s="11"/>
      <c r="G39" s="41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2:7" ht="18">
      <c r="B40" s="7"/>
      <c r="C40" s="16"/>
      <c r="D40" s="9"/>
      <c r="E40" s="9"/>
      <c r="F40" s="7"/>
      <c r="G40" s="10"/>
    </row>
    <row r="41" spans="2:7" ht="20.25">
      <c r="B41" s="43" t="s">
        <v>24</v>
      </c>
      <c r="C41" s="13"/>
      <c r="D41" s="4" t="s">
        <v>4</v>
      </c>
      <c r="E41" s="4"/>
      <c r="F41" s="4"/>
      <c r="G41" s="10"/>
    </row>
    <row r="42" s="10" customFormat="1" ht="37.5" customHeight="1">
      <c r="B42" s="44" t="s">
        <v>25</v>
      </c>
    </row>
    <row r="43" s="10" customFormat="1" ht="18.75" customHeight="1">
      <c r="B43" s="45" t="s">
        <v>26</v>
      </c>
    </row>
    <row r="44" s="10" customFormat="1" ht="18.75" customHeight="1">
      <c r="B44" s="45" t="s">
        <v>27</v>
      </c>
    </row>
    <row r="45" s="10" customFormat="1" ht="34.5" customHeight="1">
      <c r="B45" s="44" t="s">
        <v>28</v>
      </c>
    </row>
    <row r="46" s="10" customFormat="1" ht="38.25" customHeight="1">
      <c r="B46" s="46" t="s">
        <v>29</v>
      </c>
    </row>
    <row r="47" s="10" customFormat="1" ht="18.75" customHeight="1">
      <c r="B47" s="7"/>
    </row>
    <row r="48" s="10" customFormat="1" ht="18.75" customHeight="1">
      <c r="B48" s="23"/>
    </row>
    <row r="49" s="10" customFormat="1" ht="18.75" customHeight="1">
      <c r="B49" s="22"/>
    </row>
    <row r="50" s="10" customFormat="1" ht="18.75" customHeight="1">
      <c r="B50" s="21"/>
    </row>
  </sheetData>
  <sheetProtection/>
  <printOptions horizontalCentered="1"/>
  <pageMargins left="0.25" right="0.25" top="0.25" bottom="0.75" header="0.5" footer="0.5"/>
  <pageSetup fitToHeight="1" fitToWidth="1" horizontalDpi="600" verticalDpi="600" orientation="landscape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zoomScale="75" zoomScaleNormal="75" zoomScalePageLayoutView="0" workbookViewId="0" topLeftCell="A1">
      <selection activeCell="B2" sqref="B2"/>
    </sheetView>
  </sheetViews>
  <sheetFormatPr defaultColWidth="9.140625" defaultRowHeight="12.75"/>
  <cols>
    <col min="2" max="2" width="115.7109375" style="0" customWidth="1"/>
    <col min="3" max="3" width="16.28125" style="0" customWidth="1"/>
    <col min="4" max="4" width="11.7109375" style="0" hidden="1" customWidth="1"/>
    <col min="5" max="5" width="3.7109375" style="0" hidden="1" customWidth="1"/>
    <col min="6" max="6" width="21.7109375" style="0" customWidth="1"/>
    <col min="7" max="7" width="9.7109375" style="0" customWidth="1"/>
  </cols>
  <sheetData>
    <row r="1" ht="21" customHeight="1">
      <c r="B1" s="5"/>
    </row>
    <row r="2" spans="2:4" ht="27" thickBot="1">
      <c r="B2" s="18" t="s">
        <v>33</v>
      </c>
      <c r="C2" s="19"/>
      <c r="D2" s="2"/>
    </row>
    <row r="3" spans="2:4" ht="29.25" customHeight="1" thickBot="1">
      <c r="B3" s="26" t="s">
        <v>30</v>
      </c>
      <c r="C3" s="27"/>
      <c r="D3" s="2" t="s">
        <v>0</v>
      </c>
    </row>
    <row r="4" spans="2:4" ht="21" customHeight="1">
      <c r="B4" s="48" t="s">
        <v>76</v>
      </c>
      <c r="C4" s="1"/>
      <c r="D4" s="2"/>
    </row>
    <row r="5" spans="2:7" ht="24" customHeight="1" thickBot="1">
      <c r="B5" s="7"/>
      <c r="C5" s="8"/>
      <c r="D5" s="9"/>
      <c r="E5" s="10"/>
      <c r="F5" s="10"/>
      <c r="G5" s="10"/>
    </row>
    <row r="6" spans="2:7" ht="21" thickBot="1">
      <c r="B6" s="28" t="s">
        <v>5</v>
      </c>
      <c r="C6" s="10"/>
      <c r="D6" s="10"/>
      <c r="E6" s="10"/>
      <c r="F6" s="10"/>
      <c r="G6" s="10"/>
    </row>
    <row r="7" spans="1:7" ht="18">
      <c r="A7" s="29">
        <v>1</v>
      </c>
      <c r="B7" s="11" t="s">
        <v>6</v>
      </c>
      <c r="C7" s="12">
        <f>'[1]2007 WO chip'!$V$37</f>
        <v>292.0090399280355</v>
      </c>
      <c r="D7" s="13">
        <f>C7/C36</f>
        <v>0.17758801149986383</v>
      </c>
      <c r="E7" s="13" t="s">
        <v>1</v>
      </c>
      <c r="F7" s="14" t="s">
        <v>2</v>
      </c>
      <c r="G7" s="10"/>
    </row>
    <row r="8" spans="1:7" ht="40.5" customHeight="1">
      <c r="A8" s="29">
        <v>2</v>
      </c>
      <c r="B8" s="30" t="s">
        <v>48</v>
      </c>
      <c r="C8" s="31">
        <f>'[1]2007 WO chip'!$V$51</f>
        <v>865.9399999999999</v>
      </c>
      <c r="D8" s="13" t="e">
        <f>C8/#REF!</f>
        <v>#REF!</v>
      </c>
      <c r="E8" s="13" t="s">
        <v>1</v>
      </c>
      <c r="F8" s="14" t="s">
        <v>2</v>
      </c>
      <c r="G8" s="10"/>
    </row>
    <row r="9" spans="1:7" ht="18">
      <c r="A9" s="29">
        <v>3</v>
      </c>
      <c r="B9" s="11"/>
      <c r="C9" s="12">
        <f>SUM(C7:C8)</f>
        <v>1157.9490399280355</v>
      </c>
      <c r="D9" s="20"/>
      <c r="E9" s="13"/>
      <c r="F9" s="14"/>
      <c r="G9" s="10"/>
    </row>
    <row r="10" spans="1:7" ht="18">
      <c r="A10" s="29"/>
      <c r="B10" s="11"/>
      <c r="C10" s="15"/>
      <c r="D10" s="25"/>
      <c r="E10" s="32"/>
      <c r="F10" s="11"/>
      <c r="G10" s="10"/>
    </row>
    <row r="11" spans="1:7" ht="18">
      <c r="A11" s="29">
        <v>4</v>
      </c>
      <c r="B11" s="11" t="s">
        <v>7</v>
      </c>
      <c r="C11" s="15">
        <f>'[2]BP SEPT'!$D$10</f>
        <v>81.98</v>
      </c>
      <c r="D11" s="25">
        <v>0.04183015301415965</v>
      </c>
      <c r="E11" s="32" t="s">
        <v>1</v>
      </c>
      <c r="F11" s="11" t="s">
        <v>3</v>
      </c>
      <c r="G11" s="10"/>
    </row>
    <row r="12" spans="1:7" ht="18">
      <c r="A12" s="29">
        <v>5</v>
      </c>
      <c r="B12" s="11" t="s">
        <v>8</v>
      </c>
      <c r="C12" s="15">
        <f>'[2]BP SEPT'!$D$11</f>
        <v>77.97</v>
      </c>
      <c r="D12" s="25">
        <v>0.04625040097575296</v>
      </c>
      <c r="E12" s="32" t="s">
        <v>1</v>
      </c>
      <c r="F12" s="11" t="s">
        <v>3</v>
      </c>
      <c r="G12" s="10"/>
    </row>
    <row r="13" spans="1:7" ht="18">
      <c r="A13" s="29">
        <v>6</v>
      </c>
      <c r="B13" s="11" t="s">
        <v>9</v>
      </c>
      <c r="C13" s="33">
        <f>'[2]BP SEPT'!$D$12</f>
        <v>110.06</v>
      </c>
      <c r="D13" s="25">
        <v>0.04160180072094081</v>
      </c>
      <c r="E13" s="32" t="s">
        <v>1</v>
      </c>
      <c r="F13" s="11" t="s">
        <v>3</v>
      </c>
      <c r="G13" s="10"/>
    </row>
    <row r="14" spans="1:7" ht="18">
      <c r="A14" s="29">
        <v>7</v>
      </c>
      <c r="B14" s="24"/>
      <c r="C14" s="15">
        <f>SUM(C11:C13)</f>
        <v>270.01</v>
      </c>
      <c r="D14" s="34"/>
      <c r="E14" s="32"/>
      <c r="F14" s="11"/>
      <c r="G14" s="10"/>
    </row>
    <row r="15" spans="2:7" ht="18">
      <c r="B15" s="24"/>
      <c r="C15" s="15"/>
      <c r="D15" s="34"/>
      <c r="E15" s="32"/>
      <c r="F15" s="11"/>
      <c r="G15" s="10"/>
    </row>
    <row r="16" spans="1:7" ht="18">
      <c r="A16" s="29">
        <v>8</v>
      </c>
      <c r="B16" s="11" t="s">
        <v>10</v>
      </c>
      <c r="C16" s="15">
        <f>'[2]BP SEPT'!$D$6</f>
        <v>2394.2</v>
      </c>
      <c r="D16" s="34"/>
      <c r="E16" s="32"/>
      <c r="F16" s="11" t="s">
        <v>3</v>
      </c>
      <c r="G16" s="10"/>
    </row>
    <row r="17" spans="1:7" ht="18.75" thickBot="1">
      <c r="A17" s="29">
        <v>9</v>
      </c>
      <c r="B17" s="11" t="s">
        <v>11</v>
      </c>
      <c r="C17" s="15">
        <f>C16+C14+C9</f>
        <v>3822.159039928036</v>
      </c>
      <c r="D17" s="34"/>
      <c r="E17" s="32"/>
      <c r="F17" s="11"/>
      <c r="G17" s="10"/>
    </row>
    <row r="18" spans="1:7" ht="18.75" thickBot="1">
      <c r="A18" s="29">
        <v>10</v>
      </c>
      <c r="B18" s="11" t="s">
        <v>12</v>
      </c>
      <c r="C18" s="35">
        <f>C16/C17</f>
        <v>0.6263998894313614</v>
      </c>
      <c r="D18" s="34"/>
      <c r="E18" s="32"/>
      <c r="F18" s="11"/>
      <c r="G18" s="10"/>
    </row>
    <row r="19" spans="2:7" ht="18.75" thickBot="1">
      <c r="B19" s="24"/>
      <c r="C19" s="36"/>
      <c r="D19" s="34"/>
      <c r="E19" s="32"/>
      <c r="F19" s="11"/>
      <c r="G19" s="10"/>
    </row>
    <row r="20" spans="2:7" ht="21" thickBot="1">
      <c r="B20" s="28" t="s">
        <v>13</v>
      </c>
      <c r="C20" s="36"/>
      <c r="D20" s="34"/>
      <c r="E20" s="32"/>
      <c r="F20" s="11"/>
      <c r="G20" s="10"/>
    </row>
    <row r="21" spans="1:7" ht="18">
      <c r="A21" s="37">
        <v>11</v>
      </c>
      <c r="B21" s="7" t="s">
        <v>14</v>
      </c>
      <c r="C21" s="15">
        <f>'[2]BP SEPT'!$D$28</f>
        <v>54.13700000000001</v>
      </c>
      <c r="D21" s="32" t="e">
        <f>C21/#REF!</f>
        <v>#REF!</v>
      </c>
      <c r="E21" s="32" t="s">
        <v>1</v>
      </c>
      <c r="F21" s="11" t="s">
        <v>3</v>
      </c>
      <c r="G21" s="10"/>
    </row>
    <row r="22" spans="1:7" ht="18">
      <c r="A22" s="37">
        <v>12</v>
      </c>
      <c r="B22" s="7" t="s">
        <v>60</v>
      </c>
      <c r="C22" s="16">
        <f>'[2]BP SEPT'!$D$29</f>
        <v>0</v>
      </c>
      <c r="D22" s="32" t="e">
        <f>C22/#REF!</f>
        <v>#REF!</v>
      </c>
      <c r="E22" s="32" t="s">
        <v>1</v>
      </c>
      <c r="F22" s="11" t="s">
        <v>3</v>
      </c>
      <c r="G22" s="10"/>
    </row>
    <row r="23" spans="1:7" ht="18">
      <c r="A23" s="37">
        <v>13</v>
      </c>
      <c r="B23" s="7" t="s">
        <v>57</v>
      </c>
      <c r="C23" s="16"/>
      <c r="D23" s="32"/>
      <c r="E23" s="32"/>
      <c r="F23" s="11"/>
      <c r="G23" s="10"/>
    </row>
    <row r="24" spans="1:7" ht="18">
      <c r="A24" s="37">
        <v>14</v>
      </c>
      <c r="B24" s="7" t="s">
        <v>62</v>
      </c>
      <c r="C24" s="16"/>
      <c r="D24" s="32"/>
      <c r="E24" s="32"/>
      <c r="F24" s="11"/>
      <c r="G24" s="10"/>
    </row>
    <row r="25" spans="1:7" ht="18.75" thickBot="1">
      <c r="A25" s="37">
        <v>15</v>
      </c>
      <c r="B25" s="7" t="s">
        <v>15</v>
      </c>
      <c r="C25" s="38">
        <f>'[2]BP SEPT'!$D$30</f>
        <v>162.21</v>
      </c>
      <c r="D25" s="32" t="e">
        <f>C25/#REF!</f>
        <v>#REF!</v>
      </c>
      <c r="E25" s="32" t="s">
        <v>1</v>
      </c>
      <c r="F25" s="11" t="s">
        <v>3</v>
      </c>
      <c r="G25" s="10"/>
    </row>
    <row r="26" spans="1:7" ht="18.75" thickTop="1">
      <c r="A26" s="37">
        <v>16</v>
      </c>
      <c r="B26" s="7"/>
      <c r="C26" s="16">
        <f>SUM(C21:C25)</f>
        <v>216.347</v>
      </c>
      <c r="D26" s="32"/>
      <c r="E26" s="32"/>
      <c r="F26" s="11"/>
      <c r="G26" s="10"/>
    </row>
    <row r="27" spans="1:7" ht="18">
      <c r="A27" s="37">
        <v>17</v>
      </c>
      <c r="B27" s="7" t="s">
        <v>50</v>
      </c>
      <c r="C27" s="16"/>
      <c r="D27" s="34"/>
      <c r="E27" s="32"/>
      <c r="F27" s="11"/>
      <c r="G27" s="10"/>
    </row>
    <row r="28" spans="1:7" ht="18">
      <c r="A28" s="37">
        <v>18</v>
      </c>
      <c r="B28" s="11" t="s">
        <v>49</v>
      </c>
      <c r="C28" s="15"/>
      <c r="D28" s="9"/>
      <c r="E28" s="13"/>
      <c r="F28" s="11"/>
      <c r="G28" s="10"/>
    </row>
    <row r="29" spans="2:9" ht="18">
      <c r="B29" s="11"/>
      <c r="C29" s="16"/>
      <c r="D29" s="32"/>
      <c r="E29" s="32"/>
      <c r="F29" s="11"/>
      <c r="G29" s="10"/>
      <c r="I29" s="3"/>
    </row>
    <row r="30" spans="1:9" ht="18">
      <c r="A30" s="37">
        <v>19</v>
      </c>
      <c r="B30" s="11" t="s">
        <v>16</v>
      </c>
      <c r="C30" s="16">
        <f>'[2]BP SEPT'!$D$5</f>
        <v>868.31</v>
      </c>
      <c r="D30" s="32"/>
      <c r="E30" s="32"/>
      <c r="F30" s="11"/>
      <c r="G30" s="10"/>
      <c r="I30" s="3"/>
    </row>
    <row r="31" spans="1:7" ht="18.75" thickBot="1">
      <c r="A31" s="37">
        <v>20</v>
      </c>
      <c r="B31" s="11" t="s">
        <v>17</v>
      </c>
      <c r="C31" s="16">
        <f>C30+C26</f>
        <v>1084.657</v>
      </c>
      <c r="D31" s="32"/>
      <c r="E31" s="32"/>
      <c r="F31" s="11"/>
      <c r="G31" s="10"/>
    </row>
    <row r="32" spans="1:7" ht="18.75" thickBot="1">
      <c r="A32" s="37">
        <v>21</v>
      </c>
      <c r="B32" s="11" t="s">
        <v>18</v>
      </c>
      <c r="C32" s="39">
        <f>C26/C31</f>
        <v>0.19946121216200147</v>
      </c>
      <c r="D32" s="40"/>
      <c r="E32" s="32"/>
      <c r="F32" s="11"/>
      <c r="G32" s="10"/>
    </row>
    <row r="33" spans="1:7" ht="18.75" thickBot="1">
      <c r="A33" s="37"/>
      <c r="B33" s="11"/>
      <c r="C33" s="16"/>
      <c r="D33" s="17"/>
      <c r="E33" s="13"/>
      <c r="F33" s="11"/>
      <c r="G33" s="10"/>
    </row>
    <row r="34" spans="2:18" ht="21" thickBot="1">
      <c r="B34" s="28" t="s">
        <v>19</v>
      </c>
      <c r="C34" s="16"/>
      <c r="D34" s="32"/>
      <c r="E34" s="32"/>
      <c r="F34" s="11"/>
      <c r="G34" s="4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8">
      <c r="A35" s="37">
        <v>22</v>
      </c>
      <c r="B35" s="11" t="s">
        <v>20</v>
      </c>
      <c r="C35" s="16">
        <f>C30+C16</f>
        <v>3262.5099999999998</v>
      </c>
      <c r="D35" s="34"/>
      <c r="E35" s="32"/>
      <c r="F35" s="11"/>
      <c r="G35" s="4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8">
      <c r="A36" s="37">
        <v>23</v>
      </c>
      <c r="B36" s="11" t="s">
        <v>21</v>
      </c>
      <c r="C36" s="16">
        <f>C26+C14+C9</f>
        <v>1644.3060399280355</v>
      </c>
      <c r="D36" s="40"/>
      <c r="E36" s="32"/>
      <c r="F36" s="11"/>
      <c r="G36" s="4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8.75" thickBot="1">
      <c r="A37" s="37">
        <v>24</v>
      </c>
      <c r="B37" s="11" t="s">
        <v>22</v>
      </c>
      <c r="C37" s="16">
        <f>C36+C35</f>
        <v>4906.816039928035</v>
      </c>
      <c r="D37" s="40"/>
      <c r="E37" s="32"/>
      <c r="F37" s="11"/>
      <c r="G37" s="4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8.75" thickBot="1">
      <c r="A38" s="37">
        <v>25</v>
      </c>
      <c r="B38" s="11" t="s">
        <v>23</v>
      </c>
      <c r="C38" s="39">
        <f>C36/C37</f>
        <v>0.3351065184730568</v>
      </c>
      <c r="D38" s="40"/>
      <c r="E38" s="32"/>
      <c r="F38" s="11"/>
      <c r="G38" s="41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18">
      <c r="A39" s="37"/>
      <c r="B39" s="11"/>
      <c r="C39" s="42"/>
      <c r="D39" s="40"/>
      <c r="E39" s="32"/>
      <c r="F39" s="11"/>
      <c r="G39" s="41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2:7" ht="18">
      <c r="B40" s="7"/>
      <c r="C40" s="16"/>
      <c r="D40" s="9"/>
      <c r="E40" s="9"/>
      <c r="F40" s="7"/>
      <c r="G40" s="10"/>
    </row>
    <row r="41" spans="2:7" ht="20.25">
      <c r="B41" s="43" t="s">
        <v>24</v>
      </c>
      <c r="C41" s="13"/>
      <c r="D41" s="4" t="s">
        <v>4</v>
      </c>
      <c r="E41" s="4"/>
      <c r="F41" s="4"/>
      <c r="G41" s="10"/>
    </row>
    <row r="42" s="10" customFormat="1" ht="37.5" customHeight="1">
      <c r="B42" s="44" t="s">
        <v>25</v>
      </c>
    </row>
    <row r="43" s="10" customFormat="1" ht="18.75" customHeight="1">
      <c r="B43" s="45" t="s">
        <v>26</v>
      </c>
    </row>
    <row r="44" s="10" customFormat="1" ht="18.75" customHeight="1">
      <c r="B44" s="45" t="s">
        <v>27</v>
      </c>
    </row>
    <row r="45" s="10" customFormat="1" ht="34.5" customHeight="1">
      <c r="B45" s="44" t="s">
        <v>28</v>
      </c>
    </row>
    <row r="46" s="10" customFormat="1" ht="38.25" customHeight="1">
      <c r="B46" s="46" t="s">
        <v>29</v>
      </c>
    </row>
    <row r="47" s="10" customFormat="1" ht="18.75" customHeight="1">
      <c r="B47" s="7"/>
    </row>
    <row r="48" s="10" customFormat="1" ht="18.75" customHeight="1">
      <c r="B48" s="23"/>
    </row>
    <row r="49" s="10" customFormat="1" ht="18.75" customHeight="1">
      <c r="B49" s="22"/>
    </row>
    <row r="50" s="10" customFormat="1" ht="18.75" customHeight="1">
      <c r="B50" s="21"/>
    </row>
  </sheetData>
  <sheetProtection/>
  <printOptions horizontalCentered="1"/>
  <pageMargins left="0.5" right="0.5" top="0.5" bottom="0.5" header="0.5" footer="0.5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 of</dc:creator>
  <cp:keywords/>
  <dc:description/>
  <cp:lastModifiedBy>Zorka Neuman</cp:lastModifiedBy>
  <cp:lastPrinted>2008-05-09T16:42:01Z</cp:lastPrinted>
  <dcterms:created xsi:type="dcterms:W3CDTF">2005-08-09T19:18:06Z</dcterms:created>
  <dcterms:modified xsi:type="dcterms:W3CDTF">2008-05-09T16:46:13Z</dcterms:modified>
  <cp:category/>
  <cp:version/>
  <cp:contentType/>
  <cp:contentStatus/>
</cp:coreProperties>
</file>