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BP MAR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<sst xmlns="http://schemas.openxmlformats.org/spreadsheetml/2006/main" count="50" uniqueCount="44">
  <si>
    <t>TONS</t>
  </si>
  <si>
    <t xml:space="preserve"> </t>
  </si>
  <si>
    <t>Green / Wood</t>
  </si>
  <si>
    <t>Asphalt / Dirt / Concrete</t>
  </si>
  <si>
    <t>Cardboard</t>
  </si>
  <si>
    <t>Paper</t>
  </si>
  <si>
    <t>Plastic</t>
  </si>
  <si>
    <t>Glass</t>
  </si>
  <si>
    <t>Metals/Aluminum</t>
  </si>
  <si>
    <t>Oil</t>
  </si>
  <si>
    <t>Batteries</t>
  </si>
  <si>
    <t>CRT/TVs</t>
  </si>
  <si>
    <t>Tires</t>
  </si>
  <si>
    <t>Other</t>
  </si>
  <si>
    <t xml:space="preserve">Green / Wood </t>
  </si>
  <si>
    <t>Metals</t>
  </si>
  <si>
    <t>TONS USED FOR ADC (GROUND)</t>
  </si>
  <si>
    <t>Concrete</t>
  </si>
  <si>
    <t>TOTAL INCOMING TONS/VEHS PER DAY</t>
  </si>
  <si>
    <t># VEHS PUBLIC</t>
  </si>
  <si>
    <t>#VEHS UVDS</t>
  </si>
  <si>
    <t># VEHS UVR</t>
  </si>
  <si>
    <t>TOTAL INCOMING TONS</t>
  </si>
  <si>
    <t>PUBLIC</t>
  </si>
  <si>
    <t>UVDS</t>
  </si>
  <si>
    <t>The following material on site based on visual survey are in cubic yards</t>
  </si>
  <si>
    <t>Week Ending</t>
  </si>
  <si>
    <t>Chip &amp; Grind</t>
  </si>
  <si>
    <t>UVR Asphalt / Dirt / Concrete</t>
  </si>
  <si>
    <t>CLOVER FLAT LANDFILL TONNAGE &amp; VOLUME REPORT</t>
  </si>
  <si>
    <t>UVDS-Green / Wood Curbside</t>
  </si>
  <si>
    <t>UVR-Green / Wood</t>
  </si>
  <si>
    <t xml:space="preserve">TOTAL TONS RECEIVED BY CFL </t>
  </si>
  <si>
    <r>
      <t xml:space="preserve">CFL </t>
    </r>
    <r>
      <rPr>
        <b/>
        <sz val="16"/>
        <color indexed="16"/>
        <rFont val="Arial"/>
        <family val="2"/>
      </rPr>
      <t>SOLID WASTE</t>
    </r>
    <r>
      <rPr>
        <b/>
        <sz val="16"/>
        <rFont val="Arial"/>
        <family val="2"/>
      </rPr>
      <t xml:space="preserve"> RECEIVED</t>
    </r>
  </si>
  <si>
    <r>
      <t xml:space="preserve">TOTAL TONS OF INCOMING </t>
    </r>
    <r>
      <rPr>
        <b/>
        <sz val="16"/>
        <color indexed="16"/>
        <rFont val="Arial"/>
        <family val="2"/>
      </rPr>
      <t xml:space="preserve">SOLID WASTE </t>
    </r>
    <r>
      <rPr>
        <b/>
        <sz val="16"/>
        <rFont val="Arial"/>
        <family val="2"/>
      </rPr>
      <t xml:space="preserve"> </t>
    </r>
  </si>
  <si>
    <r>
      <t xml:space="preserve">CFL PUBLIC </t>
    </r>
    <r>
      <rPr>
        <b/>
        <sz val="16"/>
        <color indexed="12"/>
        <rFont val="Arial"/>
        <family val="2"/>
      </rPr>
      <t>RECYCLED</t>
    </r>
    <r>
      <rPr>
        <b/>
        <sz val="16"/>
        <rFont val="Arial"/>
        <family val="2"/>
      </rPr>
      <t xml:space="preserve">  </t>
    </r>
  </si>
  <si>
    <r>
      <t xml:space="preserve">TOTAL </t>
    </r>
    <r>
      <rPr>
        <b/>
        <sz val="16"/>
        <color indexed="12"/>
        <rFont val="Arial"/>
        <family val="2"/>
      </rPr>
      <t>RECYCLED</t>
    </r>
    <r>
      <rPr>
        <b/>
        <sz val="16"/>
        <rFont val="Arial"/>
        <family val="2"/>
      </rPr>
      <t xml:space="preserve"> TONS</t>
    </r>
  </si>
  <si>
    <r>
      <t xml:space="preserve">TOTAL TONS &amp; % </t>
    </r>
    <r>
      <rPr>
        <b/>
        <sz val="14"/>
        <color indexed="16"/>
        <rFont val="Arial"/>
        <family val="2"/>
      </rPr>
      <t>SOLID WASTE</t>
    </r>
    <r>
      <rPr>
        <b/>
        <sz val="14"/>
        <rFont val="Arial"/>
        <family val="2"/>
      </rPr>
      <t xml:space="preserve"> DISPOSED </t>
    </r>
  </si>
  <si>
    <t xml:space="preserve">CU YD of Clean Green Shipped to UVR  </t>
  </si>
  <si>
    <t xml:space="preserve">CU YD of Clean Green Shipped to Biomas  </t>
  </si>
  <si>
    <r>
      <t xml:space="preserve">UVR DROP OFF/BUYBACK  </t>
    </r>
    <r>
      <rPr>
        <b/>
        <sz val="14"/>
        <color indexed="12"/>
        <rFont val="Arial"/>
        <family val="2"/>
      </rPr>
      <t xml:space="preserve">RECYCLABLES </t>
    </r>
    <r>
      <rPr>
        <b/>
        <sz val="14"/>
        <rFont val="Arial"/>
        <family val="2"/>
      </rPr>
      <t>BREAKDOWN</t>
    </r>
    <r>
      <rPr>
        <b/>
        <sz val="10"/>
        <rFont val="Arial"/>
        <family val="2"/>
      </rPr>
      <t xml:space="preserve"> </t>
    </r>
    <r>
      <rPr>
        <b/>
        <sz val="12"/>
        <rFont val="Arial"/>
        <family val="2"/>
      </rPr>
      <t>(BASED ON WEIGHTS SHIPPED)</t>
    </r>
  </si>
  <si>
    <r>
      <t xml:space="preserve">UVR </t>
    </r>
    <r>
      <rPr>
        <b/>
        <sz val="16"/>
        <color indexed="12"/>
        <rFont val="Arial"/>
        <family val="2"/>
      </rPr>
      <t>RECYCLED</t>
    </r>
  </si>
  <si>
    <r>
      <t xml:space="preserve">TOTAL TONS </t>
    </r>
    <r>
      <rPr>
        <b/>
        <sz val="14"/>
        <color indexed="12"/>
        <rFont val="Arial"/>
        <family val="2"/>
      </rPr>
      <t>RECYCLED</t>
    </r>
    <r>
      <rPr>
        <b/>
        <sz val="14"/>
        <rFont val="Arial"/>
        <family val="2"/>
      </rPr>
      <t xml:space="preserve">  </t>
    </r>
  </si>
  <si>
    <t>MONTH OF MARCH 2006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</si>
</sst>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_);_(* \(#,##0.0\);_(* &quot;-&quot;?_);_(@_)"/>
    <numFmt numFmtId="167" formatCode="mmm\-yyyy"/>
    <numFmt numFmtId="168" formatCode="0.0"/>
  </numFmts>
  <fonts count="23">
    <font>
      <sz val="10"/>
      <name val="Arial"/>
      <family val="0"/>
    </font>
    <font>
      <sz val="8"/>
      <name val="Arial"/>
      <family val="0"/>
    </font>
    <font>
      <b/>
      <sz val="22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u val="single"/>
      <sz val="12"/>
      <name val="Arial"/>
      <family val="2"/>
    </font>
    <font>
      <b/>
      <u val="single"/>
      <sz val="12"/>
      <name val="Arial"/>
      <family val="2"/>
    </font>
    <font>
      <sz val="14"/>
      <name val="Arial"/>
      <family val="2"/>
    </font>
    <font>
      <u val="singleAccounting"/>
      <sz val="14"/>
      <name val="Arial"/>
      <family val="2"/>
    </font>
    <font>
      <b/>
      <u val="single"/>
      <sz val="14"/>
      <name val="Arial"/>
      <family val="2"/>
    </font>
    <font>
      <b/>
      <u val="singleAccounting"/>
      <sz val="14"/>
      <name val="Arial"/>
      <family val="2"/>
    </font>
    <font>
      <b/>
      <sz val="16"/>
      <color indexed="16"/>
      <name val="Arial"/>
      <family val="2"/>
    </font>
    <font>
      <b/>
      <sz val="16"/>
      <color indexed="12"/>
      <name val="Arial"/>
      <family val="2"/>
    </font>
    <font>
      <b/>
      <sz val="14"/>
      <color indexed="12"/>
      <name val="Arial"/>
      <family val="2"/>
    </font>
    <font>
      <b/>
      <sz val="10"/>
      <name val="Arial"/>
      <family val="2"/>
    </font>
    <font>
      <b/>
      <sz val="14"/>
      <color indexed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7" fillId="0" borderId="0" xfId="0" applyFont="1" applyAlignment="1">
      <alignment/>
    </xf>
    <xf numFmtId="164" fontId="7" fillId="0" borderId="0" xfId="15" applyNumberFormat="1" applyFont="1" applyFill="1" applyAlignment="1">
      <alignment/>
    </xf>
    <xf numFmtId="164" fontId="5" fillId="0" borderId="0" xfId="15" applyNumberFormat="1" applyFont="1" applyFill="1" applyBorder="1" applyAlignment="1">
      <alignment/>
    </xf>
    <xf numFmtId="164" fontId="5" fillId="0" borderId="0" xfId="15" applyNumberFormat="1" applyFont="1" applyFill="1" applyBorder="1" applyAlignment="1">
      <alignment horizontal="right"/>
    </xf>
    <xf numFmtId="164" fontId="5" fillId="0" borderId="0" xfId="15" applyNumberFormat="1" applyFont="1" applyFill="1" applyBorder="1" applyAlignment="1">
      <alignment/>
    </xf>
    <xf numFmtId="164" fontId="6" fillId="0" borderId="0" xfId="15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164" fontId="5" fillId="0" borderId="0" xfId="15" applyNumberFormat="1" applyFont="1" applyFill="1" applyAlignment="1">
      <alignment/>
    </xf>
    <xf numFmtId="164" fontId="5" fillId="0" borderId="0" xfId="15" applyNumberFormat="1" applyFont="1" applyFill="1" applyAlignment="1">
      <alignment horizontal="left" vertical="justify"/>
    </xf>
    <xf numFmtId="0" fontId="8" fillId="0" borderId="0" xfId="0" applyFont="1" applyFill="1" applyBorder="1" applyAlignment="1">
      <alignment horizontal="right" vertical="justify"/>
    </xf>
    <xf numFmtId="2" fontId="5" fillId="0" borderId="0" xfId="15" applyNumberFormat="1" applyFont="1" applyFill="1" applyBorder="1" applyAlignment="1">
      <alignment/>
    </xf>
    <xf numFmtId="0" fontId="7" fillId="0" borderId="0" xfId="0" applyFont="1" applyFill="1" applyBorder="1" applyAlignment="1">
      <alignment horizontal="left" vertical="justify"/>
    </xf>
    <xf numFmtId="0" fontId="9" fillId="0" borderId="0" xfId="0" applyFont="1" applyFill="1" applyAlignment="1">
      <alignment horizontal="left" vertical="justify"/>
    </xf>
    <xf numFmtId="10" fontId="5" fillId="0" borderId="7" xfId="15" applyNumberFormat="1" applyFont="1" applyFill="1" applyBorder="1" applyAlignment="1">
      <alignment horizontal="center" vertical="justify"/>
    </xf>
    <xf numFmtId="0" fontId="7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0" fontId="9" fillId="0" borderId="0" xfId="0" applyFont="1" applyFill="1" applyBorder="1" applyAlignment="1">
      <alignment horizontal="left" vertical="justify"/>
    </xf>
    <xf numFmtId="2" fontId="10" fillId="0" borderId="0" xfId="15" applyNumberFormat="1" applyFont="1" applyFill="1" applyBorder="1" applyAlignment="1">
      <alignment horizontal="right" vertical="justify"/>
    </xf>
    <xf numFmtId="2" fontId="11" fillId="0" borderId="0" xfId="15" applyNumberFormat="1" applyFont="1" applyFill="1" applyBorder="1" applyAlignment="1">
      <alignment horizontal="right" vertical="justify"/>
    </xf>
    <xf numFmtId="0" fontId="7" fillId="0" borderId="0" xfId="0" applyFont="1" applyBorder="1" applyAlignment="1">
      <alignment/>
    </xf>
    <xf numFmtId="164" fontId="7" fillId="0" borderId="0" xfId="0" applyNumberFormat="1" applyFont="1" applyFill="1" applyBorder="1" applyAlignment="1">
      <alignment/>
    </xf>
    <xf numFmtId="164" fontId="7" fillId="0" borderId="0" xfId="0" applyNumberFormat="1" applyFont="1" applyFill="1" applyBorder="1" applyAlignment="1">
      <alignment horizontal="right"/>
    </xf>
    <xf numFmtId="164" fontId="7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Alignment="1">
      <alignment/>
    </xf>
    <xf numFmtId="14" fontId="12" fillId="0" borderId="0" xfId="0" applyNumberFormat="1" applyFont="1" applyFill="1" applyAlignment="1">
      <alignment/>
    </xf>
    <xf numFmtId="0" fontId="0" fillId="0" borderId="0" xfId="0" applyFont="1" applyBorder="1" applyAlignment="1">
      <alignment/>
    </xf>
    <xf numFmtId="0" fontId="12" fillId="0" borderId="0" xfId="0" applyFont="1" applyFill="1" applyAlignment="1">
      <alignment/>
    </xf>
    <xf numFmtId="0" fontId="0" fillId="0" borderId="0" xfId="0" applyFont="1" applyFill="1" applyAlignment="1">
      <alignment/>
    </xf>
    <xf numFmtId="164" fontId="12" fillId="0" borderId="0" xfId="15" applyNumberFormat="1" applyFont="1" applyFill="1" applyBorder="1" applyAlignment="1">
      <alignment horizontal="center"/>
    </xf>
    <xf numFmtId="1" fontId="12" fillId="0" borderId="0" xfId="0" applyNumberFormat="1" applyFont="1" applyFill="1" applyBorder="1" applyAlignment="1">
      <alignment horizontal="center"/>
    </xf>
    <xf numFmtId="164" fontId="12" fillId="0" borderId="0" xfId="15" applyNumberFormat="1" applyFont="1" applyFill="1" applyAlignment="1">
      <alignment horizontal="center"/>
    </xf>
    <xf numFmtId="1" fontId="12" fillId="0" borderId="0" xfId="0" applyNumberFormat="1" applyFont="1" applyAlignment="1">
      <alignment horizontal="center"/>
    </xf>
    <xf numFmtId="1" fontId="12" fillId="0" borderId="7" xfId="0" applyNumberFormat="1" applyFont="1" applyBorder="1" applyAlignment="1">
      <alignment horizontal="center"/>
    </xf>
    <xf numFmtId="0" fontId="12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164" fontId="7" fillId="0" borderId="0" xfId="15" applyNumberFormat="1" applyFont="1" applyFill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 horizontal="right"/>
    </xf>
    <xf numFmtId="164" fontId="12" fillId="0" borderId="0" xfId="15" applyNumberFormat="1" applyFont="1" applyFill="1" applyAlignment="1">
      <alignment/>
    </xf>
    <xf numFmtId="0" fontId="14" fillId="0" borderId="0" xfId="0" applyFont="1" applyAlignment="1">
      <alignment horizontal="right"/>
    </xf>
    <xf numFmtId="164" fontId="12" fillId="0" borderId="0" xfId="15" applyNumberFormat="1" applyFont="1" applyFill="1" applyBorder="1" applyAlignment="1">
      <alignment/>
    </xf>
    <xf numFmtId="164" fontId="12" fillId="0" borderId="0" xfId="15" applyNumberFormat="1" applyFont="1" applyFill="1" applyBorder="1" applyAlignment="1">
      <alignment horizontal="right"/>
    </xf>
    <xf numFmtId="0" fontId="12" fillId="0" borderId="0" xfId="0" applyFont="1" applyFill="1" applyAlignment="1">
      <alignment/>
    </xf>
    <xf numFmtId="164" fontId="12" fillId="0" borderId="0" xfId="15" applyNumberFormat="1" applyFont="1" applyFill="1" applyAlignment="1">
      <alignment horizontal="left"/>
    </xf>
    <xf numFmtId="164" fontId="12" fillId="0" borderId="0" xfId="15" applyNumberFormat="1" applyFont="1" applyFill="1" applyAlignment="1">
      <alignment horizontal="right"/>
    </xf>
    <xf numFmtId="0" fontId="12" fillId="0" borderId="0" xfId="0" applyFont="1" applyFill="1" applyAlignment="1">
      <alignment horizontal="left" vertical="justify"/>
    </xf>
    <xf numFmtId="0" fontId="12" fillId="0" borderId="0" xfId="0" applyFont="1" applyFill="1" applyBorder="1" applyAlignment="1">
      <alignment horizontal="left" vertical="justify"/>
    </xf>
    <xf numFmtId="2" fontId="12" fillId="0" borderId="0" xfId="15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 horizontal="right" vertical="justify"/>
    </xf>
    <xf numFmtId="2" fontId="12" fillId="0" borderId="7" xfId="15" applyNumberFormat="1" applyFont="1" applyFill="1" applyBorder="1" applyAlignment="1">
      <alignment/>
    </xf>
    <xf numFmtId="2" fontId="12" fillId="0" borderId="8" xfId="0" applyNumberFormat="1" applyFont="1" applyFill="1" applyBorder="1" applyAlignment="1">
      <alignment horizontal="right"/>
    </xf>
    <xf numFmtId="2" fontId="12" fillId="0" borderId="8" xfId="15" applyNumberFormat="1" applyFont="1" applyFill="1" applyBorder="1" applyAlignment="1">
      <alignment/>
    </xf>
    <xf numFmtId="2" fontId="9" fillId="0" borderId="0" xfId="15" applyNumberFormat="1" applyFont="1" applyFill="1" applyBorder="1" applyAlignment="1">
      <alignment/>
    </xf>
    <xf numFmtId="1" fontId="5" fillId="0" borderId="0" xfId="0" applyNumberFormat="1" applyFont="1" applyFill="1" applyBorder="1" applyAlignment="1">
      <alignment horizontal="right" vertical="justify"/>
    </xf>
    <xf numFmtId="0" fontId="14" fillId="0" borderId="0" xfId="0" applyFont="1" applyFill="1" applyBorder="1" applyAlignment="1">
      <alignment horizontal="left" vertical="justify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right"/>
    </xf>
    <xf numFmtId="164" fontId="12" fillId="0" borderId="0" xfId="0" applyNumberFormat="1" applyFont="1" applyFill="1" applyBorder="1" applyAlignment="1">
      <alignment/>
    </xf>
    <xf numFmtId="164" fontId="13" fillId="0" borderId="0" xfId="0" applyNumberFormat="1" applyFont="1" applyFill="1" applyBorder="1" applyAlignment="1">
      <alignment/>
    </xf>
    <xf numFmtId="164" fontId="15" fillId="0" borderId="0" xfId="0" applyNumberFormat="1" applyFont="1" applyFill="1" applyBorder="1" applyAlignment="1">
      <alignment horizontal="right"/>
    </xf>
    <xf numFmtId="14" fontId="9" fillId="0" borderId="0" xfId="0" applyNumberFormat="1" applyFont="1" applyFill="1" applyAlignment="1">
      <alignment horizontal="left"/>
    </xf>
    <xf numFmtId="165" fontId="12" fillId="0" borderId="0" xfId="0" applyNumberFormat="1" applyFont="1" applyFill="1" applyBorder="1" applyAlignment="1">
      <alignment/>
    </xf>
    <xf numFmtId="165" fontId="9" fillId="0" borderId="0" xfId="0" applyNumberFormat="1" applyFont="1" applyFill="1" applyBorder="1" applyAlignment="1">
      <alignment/>
    </xf>
    <xf numFmtId="165" fontId="9" fillId="0" borderId="0" xfId="15" applyNumberFormat="1" applyFont="1" applyFill="1" applyAlignment="1">
      <alignment/>
    </xf>
    <xf numFmtId="14" fontId="7" fillId="0" borderId="0" xfId="0" applyNumberFormat="1" applyFont="1" applyFill="1" applyBorder="1" applyAlignment="1">
      <alignment horizontal="left"/>
    </xf>
    <xf numFmtId="165" fontId="7" fillId="0" borderId="0" xfId="15" applyNumberFormat="1" applyFont="1" applyFill="1" applyBorder="1" applyAlignment="1">
      <alignment/>
    </xf>
    <xf numFmtId="165" fontId="6" fillId="0" borderId="0" xfId="15" applyNumberFormat="1" applyFont="1" applyFill="1" applyBorder="1" applyAlignment="1">
      <alignment horizontal="right"/>
    </xf>
    <xf numFmtId="165" fontId="6" fillId="0" borderId="0" xfId="0" applyNumberFormat="1" applyFont="1" applyFill="1" applyBorder="1" applyAlignment="1">
      <alignment/>
    </xf>
    <xf numFmtId="0" fontId="9" fillId="0" borderId="0" xfId="0" applyFont="1" applyBorder="1" applyAlignment="1">
      <alignment/>
    </xf>
    <xf numFmtId="14" fontId="7" fillId="0" borderId="0" xfId="0" applyNumberFormat="1" applyFont="1" applyFill="1" applyBorder="1" applyAlignment="1">
      <alignment/>
    </xf>
    <xf numFmtId="14" fontId="7" fillId="0" borderId="0" xfId="0" applyNumberFormat="1" applyFont="1" applyFill="1" applyBorder="1" applyAlignment="1">
      <alignment horizontal="right"/>
    </xf>
    <xf numFmtId="165" fontId="5" fillId="0" borderId="7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Fill="1" applyAlignment="1">
      <alignment/>
    </xf>
    <xf numFmtId="0" fontId="12" fillId="0" borderId="0" xfId="15" applyNumberFormat="1" applyFont="1" applyFill="1" applyAlignment="1">
      <alignment horizontal="center"/>
    </xf>
    <xf numFmtId="0" fontId="5" fillId="0" borderId="0" xfId="0" applyFont="1" applyFill="1" applyBorder="1" applyAlignment="1">
      <alignment horizontal="left" vertical="justify"/>
    </xf>
    <xf numFmtId="0" fontId="12" fillId="0" borderId="0" xfId="15" applyNumberFormat="1" applyFont="1" applyFill="1" applyBorder="1" applyAlignment="1">
      <alignment horizontal="center"/>
    </xf>
    <xf numFmtId="2" fontId="5" fillId="0" borderId="7" xfId="15" applyNumberFormat="1" applyFont="1" applyFill="1" applyBorder="1" applyAlignment="1">
      <alignment/>
    </xf>
    <xf numFmtId="165" fontId="5" fillId="0" borderId="0" xfId="0" applyNumberFormat="1" applyFont="1" applyFill="1" applyBorder="1" applyAlignment="1">
      <alignment/>
    </xf>
    <xf numFmtId="2" fontId="2" fillId="0" borderId="2" xfId="0" applyNumberFormat="1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5" fillId="0" borderId="9" xfId="0" applyFont="1" applyFill="1" applyBorder="1" applyAlignment="1">
      <alignment horizontal="left" vertical="justify"/>
    </xf>
    <xf numFmtId="2" fontId="16" fillId="0" borderId="9" xfId="15" applyNumberFormat="1" applyFont="1" applyFill="1" applyBorder="1" applyAlignment="1">
      <alignment/>
    </xf>
    <xf numFmtId="2" fontId="16" fillId="0" borderId="0" xfId="15" applyNumberFormat="1" applyFont="1" applyFill="1" applyBorder="1" applyAlignment="1">
      <alignment/>
    </xf>
    <xf numFmtId="0" fontId="5" fillId="0" borderId="9" xfId="0" applyFont="1" applyFill="1" applyBorder="1" applyAlignment="1">
      <alignment/>
    </xf>
    <xf numFmtId="2" fontId="12" fillId="0" borderId="7" xfId="15" applyNumberFormat="1" applyFont="1" applyFill="1" applyBorder="1" applyAlignment="1">
      <alignment horizontal="right"/>
    </xf>
    <xf numFmtId="2" fontId="12" fillId="0" borderId="8" xfId="15" applyNumberFormat="1" applyFont="1" applyFill="1" applyBorder="1" applyAlignment="1">
      <alignment horizontal="right"/>
    </xf>
    <xf numFmtId="2" fontId="17" fillId="0" borderId="0" xfId="15" applyNumberFormat="1" applyFont="1" applyFill="1" applyBorder="1" applyAlignment="1">
      <alignment horizontal="right"/>
    </xf>
    <xf numFmtId="0" fontId="9" fillId="0" borderId="10" xfId="0" applyFont="1" applyFill="1" applyBorder="1" applyAlignment="1">
      <alignment/>
    </xf>
    <xf numFmtId="164" fontId="12" fillId="0" borderId="11" xfId="15" applyNumberFormat="1" applyFont="1" applyFill="1" applyBorder="1" applyAlignment="1">
      <alignment/>
    </xf>
    <xf numFmtId="2" fontId="17" fillId="0" borderId="0" xfId="15" applyNumberFormat="1" applyFont="1" applyFill="1" applyBorder="1" applyAlignment="1">
      <alignment/>
    </xf>
    <xf numFmtId="2" fontId="17" fillId="0" borderId="9" xfId="0" applyNumberFormat="1" applyFont="1" applyFill="1" applyBorder="1" applyAlignment="1">
      <alignment horizontal="right" vertical="justify"/>
    </xf>
    <xf numFmtId="2" fontId="6" fillId="0" borderId="0" xfId="15" applyNumberFormat="1" applyFont="1" applyFill="1" applyBorder="1" applyAlignment="1">
      <alignment/>
    </xf>
    <xf numFmtId="2" fontId="5" fillId="0" borderId="7" xfId="15" applyNumberFormat="1" applyFont="1" applyFill="1" applyBorder="1" applyAlignment="1">
      <alignment horizontal="right"/>
    </xf>
    <xf numFmtId="2" fontId="17" fillId="0" borderId="8" xfId="15" applyNumberFormat="1" applyFont="1" applyFill="1" applyBorder="1" applyAlignment="1">
      <alignment horizontal="right" vertical="justify"/>
    </xf>
    <xf numFmtId="2" fontId="16" fillId="0" borderId="7" xfId="15" applyNumberFormat="1" applyFont="1" applyFill="1" applyBorder="1" applyAlignment="1">
      <alignment horizontal="right" vertical="justify"/>
    </xf>
    <xf numFmtId="2" fontId="7" fillId="0" borderId="0" xfId="0" applyNumberFormat="1" applyFont="1" applyFill="1" applyBorder="1" applyAlignment="1">
      <alignment/>
    </xf>
    <xf numFmtId="2" fontId="12" fillId="0" borderId="0" xfId="0" applyNumberFormat="1" applyFont="1" applyFill="1" applyBorder="1" applyAlignment="1">
      <alignment/>
    </xf>
    <xf numFmtId="2" fontId="15" fillId="0" borderId="0" xfId="0" applyNumberFormat="1" applyFont="1" applyFill="1" applyBorder="1" applyAlignment="1">
      <alignment horizontal="right"/>
    </xf>
    <xf numFmtId="2" fontId="9" fillId="0" borderId="0" xfId="0" applyNumberFormat="1" applyFont="1" applyFill="1" applyBorder="1" applyAlignment="1">
      <alignment/>
    </xf>
    <xf numFmtId="2" fontId="6" fillId="0" borderId="0" xfId="0" applyNumberFormat="1" applyFont="1" applyFill="1" applyAlignment="1">
      <alignment/>
    </xf>
    <xf numFmtId="2" fontId="6" fillId="0" borderId="0" xfId="0" applyNumberFormat="1" applyFont="1" applyFill="1" applyBorder="1" applyAlignment="1">
      <alignment/>
    </xf>
    <xf numFmtId="2" fontId="7" fillId="0" borderId="0" xfId="0" applyNumberFormat="1" applyFont="1" applyAlignment="1">
      <alignment/>
    </xf>
    <xf numFmtId="2" fontId="7" fillId="0" borderId="0" xfId="15" applyNumberFormat="1" applyFont="1" applyFill="1" applyAlignment="1">
      <alignment/>
    </xf>
    <xf numFmtId="2" fontId="8" fillId="0" borderId="0" xfId="0" applyNumberFormat="1" applyFont="1" applyAlignment="1">
      <alignment/>
    </xf>
    <xf numFmtId="2" fontId="0" fillId="0" borderId="0" xfId="0" applyNumberFormat="1" applyAlignment="1">
      <alignment/>
    </xf>
    <xf numFmtId="164" fontId="12" fillId="0" borderId="11" xfId="15" applyNumberFormat="1" applyFont="1" applyFill="1" applyBorder="1" applyAlignment="1">
      <alignment horizontal="right"/>
    </xf>
    <xf numFmtId="2" fontId="12" fillId="0" borderId="12" xfId="15" applyNumberFormat="1" applyFont="1" applyFill="1" applyBorder="1" applyAlignment="1">
      <alignment horizontal="right"/>
    </xf>
    <xf numFmtId="0" fontId="12" fillId="0" borderId="10" xfId="0" applyFont="1" applyBorder="1" applyAlignment="1">
      <alignment/>
    </xf>
    <xf numFmtId="0" fontId="12" fillId="0" borderId="11" xfId="0" applyFont="1" applyBorder="1" applyAlignment="1">
      <alignment horizontal="center"/>
    </xf>
    <xf numFmtId="0" fontId="12" fillId="0" borderId="11" xfId="0" applyFont="1" applyBorder="1" applyAlignment="1">
      <alignment horizontal="center" wrapText="1"/>
    </xf>
    <xf numFmtId="0" fontId="12" fillId="0" borderId="12" xfId="0" applyFont="1" applyBorder="1" applyAlignment="1">
      <alignment horizontal="center" wrapText="1"/>
    </xf>
    <xf numFmtId="0" fontId="2" fillId="0" borderId="0" xfId="0" applyFont="1" applyBorder="1" applyAlignment="1">
      <alignment horizontal="left"/>
    </xf>
    <xf numFmtId="10" fontId="5" fillId="0" borderId="0" xfId="15" applyNumberFormat="1" applyFont="1" applyFill="1" applyAlignment="1">
      <alignment horizontal="right" vertical="justify"/>
    </xf>
    <xf numFmtId="0" fontId="4" fillId="0" borderId="0" xfId="0" applyFont="1" applyBorder="1" applyAlignment="1">
      <alignment/>
    </xf>
    <xf numFmtId="2" fontId="12" fillId="0" borderId="13" xfId="15" applyNumberFormat="1" applyFont="1" applyFill="1" applyBorder="1" applyAlignment="1">
      <alignment/>
    </xf>
    <xf numFmtId="2" fontId="9" fillId="0" borderId="0" xfId="0" applyNumberFormat="1" applyFont="1" applyFill="1" applyAlignment="1">
      <alignment horizontal="left" vertical="justify" readingOrder="1"/>
    </xf>
    <xf numFmtId="164" fontId="9" fillId="0" borderId="0" xfId="0" applyNumberFormat="1" applyFont="1" applyFill="1" applyBorder="1" applyAlignment="1">
      <alignment horizontal="left"/>
    </xf>
    <xf numFmtId="1" fontId="12" fillId="0" borderId="0" xfId="0" applyNumberFormat="1" applyFont="1" applyBorder="1" applyAlignment="1">
      <alignment horizontal="center"/>
    </xf>
    <xf numFmtId="164" fontId="12" fillId="0" borderId="0" xfId="15" applyNumberFormat="1" applyFont="1" applyFill="1" applyAlignment="1">
      <alignment/>
    </xf>
    <xf numFmtId="0" fontId="12" fillId="0" borderId="0" xfId="0" applyNumberFormat="1" applyFont="1" applyFill="1" applyAlignment="1">
      <alignment horizontal="center"/>
    </xf>
    <xf numFmtId="164" fontId="12" fillId="0" borderId="0" xfId="15" applyNumberFormat="1" applyFont="1" applyFill="1" applyBorder="1" applyAlignment="1">
      <alignment/>
    </xf>
    <xf numFmtId="0" fontId="12" fillId="0" borderId="0" xfId="0" applyNumberFormat="1" applyFont="1" applyAlignment="1">
      <alignment horizontal="center"/>
    </xf>
    <xf numFmtId="164" fontId="12" fillId="0" borderId="7" xfId="15" applyNumberFormat="1" applyFont="1" applyFill="1" applyBorder="1" applyAlignment="1">
      <alignment/>
    </xf>
    <xf numFmtId="0" fontId="12" fillId="0" borderId="7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ustomer%20Service\Zorka\2006%20CFL%20%20monthly%20reports%20%20%20Z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zneuman\Desktop\Commodities\COMMODITIES\2006%20SALES%20AND%20SHIPPED%20COMODITI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"/>
      <sheetName val="Feb"/>
      <sheetName val="Mar"/>
      <sheetName val="BOE 1st qtr"/>
      <sheetName val="April"/>
      <sheetName val="May"/>
      <sheetName val="June"/>
      <sheetName val="BOE 2nd Qtr"/>
      <sheetName val="July"/>
      <sheetName val="Aug"/>
      <sheetName val="Sept"/>
      <sheetName val="BOE 3rd Qtr"/>
      <sheetName val="Oct"/>
      <sheetName val="Nov"/>
      <sheetName val="Dec"/>
      <sheetName val="BOE 4th Qtr"/>
    </sheetNames>
    <sheetDataSet>
      <sheetData sheetId="2">
        <row r="6">
          <cell r="B6">
            <v>805.32</v>
          </cell>
          <cell r="C6">
            <v>2654.89</v>
          </cell>
        </row>
        <row r="7">
          <cell r="B7">
            <v>20.68</v>
          </cell>
          <cell r="C7">
            <v>303.72</v>
          </cell>
          <cell r="D7">
            <v>169.3</v>
          </cell>
        </row>
        <row r="8">
          <cell r="B8">
            <v>30.29</v>
          </cell>
        </row>
        <row r="9">
          <cell r="B9">
            <v>914.7</v>
          </cell>
          <cell r="D9">
            <v>280.84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M APPLIANCE"/>
      <sheetName val="ACN PAPER"/>
      <sheetName val="ACN PLASTICS"/>
      <sheetName val="BOER COMMODITIES"/>
      <sheetName val="BATTERIES"/>
      <sheetName val="CAC HONG"/>
      <sheetName val="CRT SLR"/>
      <sheetName val="E-WASTE NO $$"/>
      <sheetName val="CRT UVR"/>
      <sheetName val="CRA GLASS"/>
      <sheetName val="DRIP HOSE"/>
      <sheetName val="CUSTOM ALLOY INDUSTRIAL"/>
      <sheetName val="E-RECYCLING"/>
      <sheetName val="MISC"/>
      <sheetName val="NORTHERN PAPER"/>
      <sheetName val="NORTHERN PAPER SLR"/>
      <sheetName val="RECYCLE ZONE"/>
      <sheetName val="STD IRON"/>
      <sheetName val="S&amp;P RECYCLE"/>
      <sheetName val="SMURFIT"/>
      <sheetName val="STRATEGIC "/>
      <sheetName val="STRATEGIC SLR"/>
      <sheetName val="SCHNITZER STEEL"/>
      <sheetName val="STANDARD IRON"/>
      <sheetName val="TALCO"/>
      <sheetName val="TAS EXPRESS"/>
      <sheetName val="TREX"/>
      <sheetName val="WASTE RECOVERY WEST"/>
      <sheetName val="WOODLAND POWER"/>
    </sheetNames>
    <sheetDataSet>
      <sheetData sheetId="8">
        <row r="7">
          <cell r="C7">
            <v>5.789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2"/>
  <sheetViews>
    <sheetView tabSelected="1" view="pageBreakPreview" zoomScale="75" zoomScaleSheetLayoutView="75" workbookViewId="0" topLeftCell="A72">
      <selection activeCell="A1" sqref="A1:F88"/>
    </sheetView>
  </sheetViews>
  <sheetFormatPr defaultColWidth="9.140625" defaultRowHeight="12.75"/>
  <cols>
    <col min="1" max="1" width="63.7109375" style="0" customWidth="1"/>
    <col min="2" max="2" width="20.28125" style="52" customWidth="1"/>
    <col min="3" max="3" width="14.421875" style="53" customWidth="1"/>
    <col min="4" max="4" width="15.421875" style="127" customWidth="1"/>
    <col min="5" max="5" width="18.421875" style="0" customWidth="1"/>
  </cols>
  <sheetData>
    <row r="1" spans="1:6" s="5" customFormat="1" ht="27.75">
      <c r="A1" s="1" t="s">
        <v>29</v>
      </c>
      <c r="B1" s="2"/>
      <c r="C1" s="2"/>
      <c r="D1" s="99"/>
      <c r="E1" s="3"/>
      <c r="F1" s="4"/>
    </row>
    <row r="2" spans="1:6" s="5" customFormat="1" ht="28.5" thickBot="1">
      <c r="A2" s="6" t="s">
        <v>43</v>
      </c>
      <c r="B2" s="7"/>
      <c r="C2" s="7"/>
      <c r="D2" s="100"/>
      <c r="E2" s="8"/>
      <c r="F2" s="4"/>
    </row>
    <row r="3" spans="1:6" s="136" customFormat="1" ht="28.5" thickBot="1">
      <c r="A3" s="134"/>
      <c r="B3" s="101"/>
      <c r="C3" s="101"/>
      <c r="D3" s="102"/>
      <c r="E3" s="4"/>
      <c r="F3" s="4"/>
    </row>
    <row r="4" spans="1:7" s="15" customFormat="1" ht="21" thickBot="1">
      <c r="A4" s="103" t="s">
        <v>33</v>
      </c>
      <c r="B4" s="64"/>
      <c r="C4" s="64"/>
      <c r="D4" s="68"/>
      <c r="E4" s="18"/>
      <c r="G4" s="16"/>
    </row>
    <row r="5" spans="1:7" s="15" customFormat="1" ht="20.25">
      <c r="A5" s="27" t="s">
        <v>23</v>
      </c>
      <c r="B5" s="64"/>
      <c r="C5" s="64"/>
      <c r="D5" s="68">
        <f>'[1]Mar'!$B$6</f>
        <v>805.32</v>
      </c>
      <c r="E5" s="135">
        <f>D5/D7</f>
        <v>0.23273731941124962</v>
      </c>
      <c r="G5" s="16"/>
    </row>
    <row r="6" spans="1:7" s="15" customFormat="1" ht="21" thickBot="1">
      <c r="A6" s="27" t="s">
        <v>24</v>
      </c>
      <c r="B6" s="19"/>
      <c r="C6" s="19"/>
      <c r="D6" s="68">
        <f>'[1]Mar'!$C$6</f>
        <v>2654.89</v>
      </c>
      <c r="E6" s="135">
        <f>D6/D7</f>
        <v>0.7672626805887504</v>
      </c>
      <c r="G6" s="16"/>
    </row>
    <row r="7" spans="1:7" s="15" customFormat="1" ht="21" customHeight="1" thickBot="1">
      <c r="A7" s="103" t="s">
        <v>34</v>
      </c>
      <c r="B7" s="19"/>
      <c r="C7" s="19"/>
      <c r="D7" s="104">
        <f>SUM(D5:D6)</f>
        <v>3460.21</v>
      </c>
      <c r="E7" s="18"/>
      <c r="G7" s="16"/>
    </row>
    <row r="8" spans="1:7" s="15" customFormat="1" ht="21" customHeight="1" thickBot="1">
      <c r="A8" s="95"/>
      <c r="B8" s="19"/>
      <c r="C8" s="19"/>
      <c r="D8" s="105"/>
      <c r="E8" s="18"/>
      <c r="G8" s="16"/>
    </row>
    <row r="9" spans="1:7" s="15" customFormat="1" ht="21" thickBot="1">
      <c r="A9" s="106" t="s">
        <v>41</v>
      </c>
      <c r="B9" s="11"/>
      <c r="C9" s="12"/>
      <c r="D9" s="20"/>
      <c r="E9" s="14"/>
      <c r="G9" s="16"/>
    </row>
    <row r="10" spans="1:7" s="15" customFormat="1" ht="20.25">
      <c r="A10" s="35" t="s">
        <v>30</v>
      </c>
      <c r="B10" s="56"/>
      <c r="C10" s="57"/>
      <c r="D10" s="107">
        <f>'[1]Mar'!$C$7</f>
        <v>303.72</v>
      </c>
      <c r="E10" s="13"/>
      <c r="F10" s="15" t="s">
        <v>1</v>
      </c>
      <c r="G10" s="16"/>
    </row>
    <row r="11" spans="1:7" s="15" customFormat="1" ht="20.25">
      <c r="A11" s="35" t="s">
        <v>31</v>
      </c>
      <c r="B11" s="56"/>
      <c r="C11" s="57"/>
      <c r="D11" s="107">
        <f>'[1]Mar'!$D$7</f>
        <v>169.3</v>
      </c>
      <c r="E11" s="13"/>
      <c r="G11" s="16"/>
    </row>
    <row r="12" spans="1:7" s="15" customFormat="1" ht="20.25">
      <c r="A12" s="35" t="s">
        <v>28</v>
      </c>
      <c r="B12" s="56"/>
      <c r="C12" s="57"/>
      <c r="D12" s="108">
        <f>'[1]Mar'!$D$9</f>
        <v>280.84</v>
      </c>
      <c r="E12" s="13"/>
      <c r="G12" s="16"/>
    </row>
    <row r="13" spans="1:7" s="15" customFormat="1" ht="21" thickBot="1">
      <c r="A13" s="35"/>
      <c r="B13" s="56"/>
      <c r="C13" s="57"/>
      <c r="D13" s="109">
        <f>SUM(D10:D12)</f>
        <v>753.86</v>
      </c>
      <c r="E13" s="13"/>
      <c r="G13" s="16"/>
    </row>
    <row r="14" spans="1:7" s="15" customFormat="1" ht="21" thickBot="1">
      <c r="A14" s="110" t="s">
        <v>40</v>
      </c>
      <c r="B14" s="111"/>
      <c r="C14" s="128"/>
      <c r="D14" s="129"/>
      <c r="E14" s="13"/>
      <c r="G14" s="16"/>
    </row>
    <row r="15" spans="1:7" s="15" customFormat="1" ht="20.25">
      <c r="A15" s="58" t="s">
        <v>4</v>
      </c>
      <c r="B15" s="54"/>
      <c r="C15" s="43"/>
      <c r="D15" s="54">
        <v>24.83</v>
      </c>
      <c r="E15" s="17"/>
      <c r="G15" s="16"/>
    </row>
    <row r="16" spans="1:7" s="15" customFormat="1" ht="20.25">
      <c r="A16" s="58" t="s">
        <v>5</v>
      </c>
      <c r="B16" s="54"/>
      <c r="C16" s="43"/>
      <c r="D16" s="54">
        <v>1.4</v>
      </c>
      <c r="E16" s="17"/>
      <c r="G16" s="16"/>
    </row>
    <row r="17" spans="1:7" s="15" customFormat="1" ht="20.25">
      <c r="A17" s="58" t="s">
        <v>6</v>
      </c>
      <c r="B17" s="54"/>
      <c r="C17" s="43"/>
      <c r="D17" s="54">
        <v>1.67</v>
      </c>
      <c r="E17" s="17"/>
      <c r="G17" s="16"/>
    </row>
    <row r="18" spans="1:7" s="15" customFormat="1" ht="20.25">
      <c r="A18" s="58" t="s">
        <v>7</v>
      </c>
      <c r="B18" s="54"/>
      <c r="C18" s="43"/>
      <c r="D18" s="54">
        <v>22.7</v>
      </c>
      <c r="E18" s="17"/>
      <c r="G18" s="16"/>
    </row>
    <row r="19" spans="1:7" s="15" customFormat="1" ht="20.25">
      <c r="A19" s="58" t="s">
        <v>8</v>
      </c>
      <c r="B19" s="54"/>
      <c r="C19" s="43"/>
      <c r="D19" s="54">
        <v>21.76</v>
      </c>
      <c r="E19" s="17"/>
      <c r="G19" s="16"/>
    </row>
    <row r="20" spans="1:7" s="15" customFormat="1" ht="20.25">
      <c r="A20" s="58" t="s">
        <v>9</v>
      </c>
      <c r="B20" s="54"/>
      <c r="C20" s="43"/>
      <c r="D20" s="54">
        <f>850*0.004</f>
        <v>3.4</v>
      </c>
      <c r="E20" s="17"/>
      <c r="G20" s="16"/>
    </row>
    <row r="21" spans="1:7" s="15" customFormat="1" ht="20.25">
      <c r="A21" s="58" t="s">
        <v>10</v>
      </c>
      <c r="B21" s="54"/>
      <c r="C21" s="43"/>
      <c r="D21" s="54">
        <f>+(42)*0.01</f>
        <v>0.42</v>
      </c>
      <c r="E21" s="17"/>
      <c r="G21" s="16"/>
    </row>
    <row r="22" spans="1:7" s="15" customFormat="1" ht="20.25">
      <c r="A22" s="58" t="s">
        <v>11</v>
      </c>
      <c r="B22" s="54"/>
      <c r="C22" s="43"/>
      <c r="D22" s="54">
        <f>'[2]CRT UVR'!$C$7</f>
        <v>5.789</v>
      </c>
      <c r="E22" s="17"/>
      <c r="G22" s="16"/>
    </row>
    <row r="23" spans="1:7" s="15" customFormat="1" ht="20.25">
      <c r="A23" s="58" t="s">
        <v>12</v>
      </c>
      <c r="B23" s="54"/>
      <c r="C23" s="59" t="s">
        <v>1</v>
      </c>
      <c r="D23" s="54">
        <v>0</v>
      </c>
      <c r="E23" s="17" t="s">
        <v>1</v>
      </c>
      <c r="G23" s="16"/>
    </row>
    <row r="24" spans="1:7" s="15" customFormat="1" ht="20.25">
      <c r="A24" s="58" t="s">
        <v>13</v>
      </c>
      <c r="B24" s="54"/>
      <c r="C24" s="60"/>
      <c r="D24" s="54">
        <v>0</v>
      </c>
      <c r="E24" s="17"/>
      <c r="G24" s="16"/>
    </row>
    <row r="25" spans="1:7" s="15" customFormat="1" ht="21" thickBot="1">
      <c r="A25" s="58"/>
      <c r="B25" s="54"/>
      <c r="C25" s="60"/>
      <c r="D25" s="137">
        <f>SUM(D15:D24)</f>
        <v>81.96900000000001</v>
      </c>
      <c r="E25" s="17"/>
      <c r="G25" s="16"/>
    </row>
    <row r="26" spans="1:7" s="15" customFormat="1" ht="21" thickBot="1">
      <c r="A26" s="103" t="s">
        <v>35</v>
      </c>
      <c r="B26" s="61"/>
      <c r="C26" s="62"/>
      <c r="D26" s="63"/>
      <c r="E26" s="18"/>
      <c r="G26" s="16"/>
    </row>
    <row r="27" spans="1:7" s="15" customFormat="1" ht="20.25">
      <c r="A27" s="62" t="s">
        <v>14</v>
      </c>
      <c r="B27" s="64"/>
      <c r="C27" s="64" t="s">
        <v>1</v>
      </c>
      <c r="D27" s="65">
        <f>'[1]Mar'!$B$7</f>
        <v>20.68</v>
      </c>
      <c r="E27" s="18"/>
      <c r="G27" s="16"/>
    </row>
    <row r="28" spans="1:7" s="15" customFormat="1" ht="20.25">
      <c r="A28" s="62" t="s">
        <v>3</v>
      </c>
      <c r="B28" s="64"/>
      <c r="C28" s="64"/>
      <c r="D28" s="66">
        <f>'[1]Mar'!$B$9</f>
        <v>914.7</v>
      </c>
      <c r="E28" s="18"/>
      <c r="G28" s="16"/>
    </row>
    <row r="29" spans="1:7" s="15" customFormat="1" ht="20.25">
      <c r="A29" s="62" t="s">
        <v>15</v>
      </c>
      <c r="B29" s="64"/>
      <c r="C29" s="64"/>
      <c r="D29" s="67">
        <f>'[1]Mar'!$B$8</f>
        <v>30.29</v>
      </c>
      <c r="E29" s="18"/>
      <c r="G29" s="16"/>
    </row>
    <row r="30" spans="1:7" s="15" customFormat="1" ht="20.25">
      <c r="A30" s="62"/>
      <c r="B30" s="64"/>
      <c r="C30" s="64"/>
      <c r="D30" s="112">
        <f>SUM(D27:D29)</f>
        <v>965.67</v>
      </c>
      <c r="E30" s="18"/>
      <c r="G30" s="16"/>
    </row>
    <row r="31" spans="1:7" s="15" customFormat="1" ht="21" thickBot="1">
      <c r="A31" s="62"/>
      <c r="B31" s="64"/>
      <c r="C31" s="64"/>
      <c r="D31" s="68"/>
      <c r="E31" s="18"/>
      <c r="G31" s="16"/>
    </row>
    <row r="32" spans="1:7" s="15" customFormat="1" ht="21" thickBot="1">
      <c r="A32" s="103" t="s">
        <v>36</v>
      </c>
      <c r="B32" s="69"/>
      <c r="C32" s="27"/>
      <c r="D32" s="113">
        <f>D13+D30</f>
        <v>1719.53</v>
      </c>
      <c r="E32" s="18"/>
      <c r="G32" s="16"/>
    </row>
    <row r="33" spans="1:7" s="15" customFormat="1" ht="20.25">
      <c r="A33" s="62"/>
      <c r="B33" s="64"/>
      <c r="C33" s="64"/>
      <c r="D33" s="68"/>
      <c r="E33" s="18"/>
      <c r="G33" s="16"/>
    </row>
    <row r="34" spans="1:7" s="15" customFormat="1" ht="21" customHeight="1">
      <c r="A34" s="21"/>
      <c r="B34" s="21"/>
      <c r="C34" s="21"/>
      <c r="D34" s="114"/>
      <c r="E34" s="4"/>
      <c r="G34" s="16"/>
    </row>
    <row r="35" spans="1:7" s="15" customFormat="1" ht="21" customHeight="1">
      <c r="A35" s="22" t="s">
        <v>32</v>
      </c>
      <c r="B35" s="21"/>
      <c r="C35" s="21"/>
      <c r="D35" s="115">
        <f>B86</f>
        <v>5040.99</v>
      </c>
      <c r="E35" s="23">
        <v>1</v>
      </c>
      <c r="G35" s="16"/>
    </row>
    <row r="36" spans="1:5" s="26" customFormat="1" ht="21" customHeight="1">
      <c r="A36" s="138" t="s">
        <v>42</v>
      </c>
      <c r="B36" s="24"/>
      <c r="C36" s="25"/>
      <c r="D36" s="116">
        <f>D32</f>
        <v>1719.53</v>
      </c>
      <c r="E36" s="23">
        <f>D36/D35</f>
        <v>0.3411095836333736</v>
      </c>
    </row>
    <row r="37" spans="1:7" s="15" customFormat="1" ht="21" customHeight="1">
      <c r="A37" s="27" t="s">
        <v>37</v>
      </c>
      <c r="B37" s="28"/>
      <c r="C37" s="28"/>
      <c r="D37" s="117">
        <f>SUM(D35-D36)</f>
        <v>3321.46</v>
      </c>
      <c r="E37" s="23">
        <f>E35-E36</f>
        <v>0.6588904163666264</v>
      </c>
      <c r="G37" s="16"/>
    </row>
    <row r="38" spans="1:7" s="15" customFormat="1" ht="18.75" customHeight="1">
      <c r="A38" s="21"/>
      <c r="B38" s="28"/>
      <c r="C38" s="28"/>
      <c r="D38" s="28"/>
      <c r="E38" s="29"/>
      <c r="G38" s="16"/>
    </row>
    <row r="39" spans="1:7" ht="15">
      <c r="A39" s="30"/>
      <c r="B39" s="31"/>
      <c r="C39" s="32"/>
      <c r="D39" s="118"/>
      <c r="E39" s="33"/>
      <c r="F39" s="34"/>
      <c r="G39" s="34"/>
    </row>
    <row r="40" spans="1:5" s="36" customFormat="1" ht="18">
      <c r="A40" s="71" t="s">
        <v>25</v>
      </c>
      <c r="B40" s="72"/>
      <c r="C40" s="73"/>
      <c r="D40" s="119"/>
      <c r="E40" s="74"/>
    </row>
    <row r="41" spans="1:7" ht="22.5">
      <c r="A41" s="139" t="s">
        <v>26</v>
      </c>
      <c r="B41" s="75"/>
      <c r="C41" s="76" t="s">
        <v>2</v>
      </c>
      <c r="D41" s="120" t="s">
        <v>17</v>
      </c>
      <c r="E41" s="55" t="s">
        <v>27</v>
      </c>
      <c r="F41" s="34"/>
      <c r="G41" s="34"/>
    </row>
    <row r="42" spans="1:7" ht="20.25">
      <c r="A42" s="77">
        <v>38807</v>
      </c>
      <c r="B42" s="78"/>
      <c r="C42" s="98">
        <v>800</v>
      </c>
      <c r="D42" s="98">
        <v>1000</v>
      </c>
      <c r="E42" s="80">
        <v>0</v>
      </c>
      <c r="F42" s="34"/>
      <c r="G42" s="34"/>
    </row>
    <row r="43" spans="1:7" ht="18">
      <c r="A43" s="77"/>
      <c r="B43" s="78"/>
      <c r="C43" s="79"/>
      <c r="D43" s="121"/>
      <c r="E43" s="80"/>
      <c r="F43" s="34"/>
      <c r="G43" s="34"/>
    </row>
    <row r="44" spans="1:7" s="15" customFormat="1" ht="20.25">
      <c r="A44" s="70" t="s">
        <v>16</v>
      </c>
      <c r="B44" s="64"/>
      <c r="C44" s="64"/>
      <c r="D44" s="122"/>
      <c r="E44" s="97">
        <f>(D10+D11+D27)*7%</f>
        <v>34.559000000000005</v>
      </c>
      <c r="G44" s="16"/>
    </row>
    <row r="45" spans="1:7" ht="15.75">
      <c r="A45" s="81"/>
      <c r="B45" s="82"/>
      <c r="C45" s="83"/>
      <c r="D45" s="123"/>
      <c r="E45" s="84"/>
      <c r="F45" s="38"/>
      <c r="G45" s="34"/>
    </row>
    <row r="46" spans="1:7" ht="20.25">
      <c r="A46" s="85" t="s">
        <v>38</v>
      </c>
      <c r="B46" s="86"/>
      <c r="C46" s="87"/>
      <c r="D46" s="118"/>
      <c r="E46" s="88">
        <v>0</v>
      </c>
      <c r="F46" s="38"/>
      <c r="G46" s="40"/>
    </row>
    <row r="47" spans="1:7" ht="20.25">
      <c r="A47" s="85" t="s">
        <v>39</v>
      </c>
      <c r="B47" s="89"/>
      <c r="C47" s="90"/>
      <c r="D47" s="123"/>
      <c r="E47" s="88">
        <v>0</v>
      </c>
      <c r="F47" s="34"/>
      <c r="G47" s="34"/>
    </row>
    <row r="48" spans="1:7" ht="15">
      <c r="A48" s="9"/>
      <c r="B48" s="91"/>
      <c r="C48" s="92"/>
      <c r="D48" s="124"/>
      <c r="E48" s="93"/>
      <c r="F48" s="34"/>
      <c r="G48" s="34"/>
    </row>
    <row r="49" spans="1:7" ht="18.75" thickBot="1">
      <c r="A49" s="36"/>
      <c r="B49" s="36"/>
      <c r="C49" s="36"/>
      <c r="D49" s="36"/>
      <c r="E49" s="39"/>
      <c r="F49" s="34"/>
      <c r="G49" s="34"/>
    </row>
    <row r="50" spans="1:7" ht="27.75">
      <c r="A50" s="1" t="s">
        <v>29</v>
      </c>
      <c r="B50" s="2"/>
      <c r="C50" s="2"/>
      <c r="D50" s="99"/>
      <c r="E50" s="3"/>
      <c r="F50" s="34"/>
      <c r="G50" s="34"/>
    </row>
    <row r="51" spans="1:7" ht="28.5" thickBot="1">
      <c r="A51" s="6" t="s">
        <v>43</v>
      </c>
      <c r="B51" s="7"/>
      <c r="C51" s="7"/>
      <c r="D51" s="100"/>
      <c r="E51" s="8"/>
      <c r="F51" s="34"/>
      <c r="G51" s="34"/>
    </row>
    <row r="52" spans="1:7" ht="18">
      <c r="A52" s="36"/>
      <c r="B52" s="36"/>
      <c r="C52" s="36"/>
      <c r="D52" s="36"/>
      <c r="E52" s="39"/>
      <c r="F52" s="34"/>
      <c r="G52" s="34"/>
    </row>
    <row r="53" spans="1:7" ht="18.75" thickBot="1">
      <c r="A53" s="36"/>
      <c r="B53" s="36"/>
      <c r="C53" s="36"/>
      <c r="D53" s="36"/>
      <c r="E53" s="39"/>
      <c r="F53" s="34"/>
      <c r="G53" s="34"/>
    </row>
    <row r="54" spans="1:7" ht="36.75" thickBot="1">
      <c r="A54" s="130" t="s">
        <v>18</v>
      </c>
      <c r="B54" s="131" t="s">
        <v>0</v>
      </c>
      <c r="C54" s="132" t="s">
        <v>19</v>
      </c>
      <c r="D54" s="132" t="s">
        <v>20</v>
      </c>
      <c r="E54" s="133" t="s">
        <v>21</v>
      </c>
      <c r="F54" s="38"/>
      <c r="G54" s="34"/>
    </row>
    <row r="55" spans="1:7" ht="18">
      <c r="A55" s="37">
        <v>38777</v>
      </c>
      <c r="B55" s="41">
        <v>199.95</v>
      </c>
      <c r="C55" s="42">
        <v>83</v>
      </c>
      <c r="D55" s="142">
        <v>23</v>
      </c>
      <c r="E55" s="94">
        <v>6</v>
      </c>
      <c r="F55" s="34"/>
      <c r="G55" s="34"/>
    </row>
    <row r="56" spans="1:7" ht="18">
      <c r="A56" s="37">
        <v>38778</v>
      </c>
      <c r="B56" s="143">
        <v>178.27</v>
      </c>
      <c r="C56" s="42">
        <v>92</v>
      </c>
      <c r="D56" s="142">
        <v>20</v>
      </c>
      <c r="E56" s="94">
        <v>2</v>
      </c>
      <c r="F56" s="34"/>
      <c r="G56" s="34"/>
    </row>
    <row r="57" spans="1:7" ht="18">
      <c r="A57" s="37">
        <v>38779</v>
      </c>
      <c r="B57" s="143">
        <v>181.53</v>
      </c>
      <c r="C57" s="42">
        <v>96</v>
      </c>
      <c r="D57" s="142">
        <v>22</v>
      </c>
      <c r="E57" s="94">
        <v>4</v>
      </c>
      <c r="F57" s="34"/>
      <c r="G57" s="34"/>
    </row>
    <row r="58" spans="1:7" ht="18">
      <c r="A58" s="37">
        <v>38780</v>
      </c>
      <c r="B58" s="143">
        <v>24.75</v>
      </c>
      <c r="C58" s="42">
        <v>103</v>
      </c>
      <c r="D58" s="142">
        <v>2</v>
      </c>
      <c r="E58" s="94">
        <v>0</v>
      </c>
      <c r="F58" s="34"/>
      <c r="G58" s="34"/>
    </row>
    <row r="59" spans="1:7" ht="18">
      <c r="A59" s="37">
        <v>38781</v>
      </c>
      <c r="B59" s="143">
        <v>2.43</v>
      </c>
      <c r="C59" s="42">
        <v>23</v>
      </c>
      <c r="D59" s="43">
        <v>0</v>
      </c>
      <c r="E59" s="43">
        <v>0</v>
      </c>
      <c r="F59" s="34"/>
      <c r="G59" s="34"/>
    </row>
    <row r="60" spans="1:7" ht="18">
      <c r="A60" s="37">
        <v>38782</v>
      </c>
      <c r="B60" s="143">
        <v>162.84</v>
      </c>
      <c r="C60" s="43">
        <v>0</v>
      </c>
      <c r="D60" s="94">
        <v>21</v>
      </c>
      <c r="E60" s="94">
        <v>2</v>
      </c>
      <c r="F60" s="34"/>
      <c r="G60" s="34"/>
    </row>
    <row r="61" spans="1:7" ht="18">
      <c r="A61" s="37">
        <v>38783</v>
      </c>
      <c r="B61" s="143">
        <v>198.34</v>
      </c>
      <c r="C61" s="96">
        <v>82</v>
      </c>
      <c r="D61" s="142">
        <v>20</v>
      </c>
      <c r="E61" s="94">
        <v>5</v>
      </c>
      <c r="F61" s="34"/>
      <c r="G61" s="34"/>
    </row>
    <row r="62" spans="1:7" ht="18">
      <c r="A62" s="37">
        <v>38784</v>
      </c>
      <c r="B62" s="143">
        <v>198.98</v>
      </c>
      <c r="C62" s="42">
        <v>95</v>
      </c>
      <c r="D62" s="142">
        <v>22</v>
      </c>
      <c r="E62" s="94">
        <v>3</v>
      </c>
      <c r="F62" s="34"/>
      <c r="G62" s="34"/>
    </row>
    <row r="63" spans="1:7" ht="18">
      <c r="A63" s="37">
        <v>38785</v>
      </c>
      <c r="B63" s="143">
        <v>179.51</v>
      </c>
      <c r="C63" s="42">
        <v>99</v>
      </c>
      <c r="D63" s="142">
        <v>16</v>
      </c>
      <c r="E63" s="94">
        <v>4</v>
      </c>
      <c r="F63" s="34"/>
      <c r="G63" s="34"/>
    </row>
    <row r="64" spans="1:7" ht="18">
      <c r="A64" s="37">
        <v>38786</v>
      </c>
      <c r="B64" s="143">
        <v>138.31</v>
      </c>
      <c r="C64" s="42">
        <v>86</v>
      </c>
      <c r="D64" s="142">
        <v>22</v>
      </c>
      <c r="E64" s="94">
        <v>1</v>
      </c>
      <c r="F64" s="34"/>
      <c r="G64" s="34"/>
    </row>
    <row r="65" spans="1:7" ht="18">
      <c r="A65" s="37">
        <v>38787</v>
      </c>
      <c r="B65" s="143">
        <v>18.68</v>
      </c>
      <c r="C65" s="42">
        <v>81</v>
      </c>
      <c r="D65" s="142">
        <v>1</v>
      </c>
      <c r="E65" s="43">
        <v>0</v>
      </c>
      <c r="F65" s="34"/>
      <c r="G65" s="34"/>
    </row>
    <row r="66" spans="1:7" ht="18">
      <c r="A66" s="37">
        <v>38788</v>
      </c>
      <c r="B66" s="143">
        <v>11.85</v>
      </c>
      <c r="C66" s="42">
        <v>104</v>
      </c>
      <c r="D66" s="94"/>
      <c r="E66" s="43">
        <v>0</v>
      </c>
      <c r="F66" s="34"/>
      <c r="G66" s="34"/>
    </row>
    <row r="67" spans="1:7" ht="18">
      <c r="A67" s="37">
        <v>38789</v>
      </c>
      <c r="B67" s="143">
        <v>135.26</v>
      </c>
      <c r="C67" s="43">
        <v>0</v>
      </c>
      <c r="D67" s="94">
        <v>21</v>
      </c>
      <c r="E67" s="94">
        <v>2</v>
      </c>
      <c r="F67" s="34"/>
      <c r="G67" s="34"/>
    </row>
    <row r="68" spans="1:7" ht="18">
      <c r="A68" s="37">
        <v>38790</v>
      </c>
      <c r="B68" s="143">
        <v>207.07</v>
      </c>
      <c r="C68" s="96">
        <v>96</v>
      </c>
      <c r="D68" s="142">
        <v>23</v>
      </c>
      <c r="E68" s="94">
        <v>4</v>
      </c>
      <c r="F68" s="34"/>
      <c r="G68" s="34"/>
    </row>
    <row r="69" spans="1:7" ht="18">
      <c r="A69" s="37">
        <v>38791</v>
      </c>
      <c r="B69" s="143">
        <v>181.02</v>
      </c>
      <c r="C69" s="42">
        <v>90</v>
      </c>
      <c r="D69" s="142">
        <v>20</v>
      </c>
      <c r="E69" s="94">
        <v>3</v>
      </c>
      <c r="F69" s="34"/>
      <c r="G69" s="34"/>
    </row>
    <row r="70" spans="1:7" ht="18">
      <c r="A70" s="37">
        <v>38792</v>
      </c>
      <c r="B70" s="141">
        <v>159.33</v>
      </c>
      <c r="C70" s="140">
        <v>58</v>
      </c>
      <c r="D70" s="144">
        <v>19</v>
      </c>
      <c r="E70" s="94">
        <v>3</v>
      </c>
      <c r="F70" s="34"/>
      <c r="G70" s="34"/>
    </row>
    <row r="71" spans="1:7" ht="18">
      <c r="A71" s="37">
        <v>38793</v>
      </c>
      <c r="B71" s="141">
        <v>188.69</v>
      </c>
      <c r="C71" s="44">
        <v>101</v>
      </c>
      <c r="D71" s="144">
        <v>25</v>
      </c>
      <c r="E71" s="94">
        <v>1</v>
      </c>
      <c r="F71" s="34"/>
      <c r="G71" s="34"/>
    </row>
    <row r="72" spans="1:7" ht="18">
      <c r="A72" s="37">
        <v>38794</v>
      </c>
      <c r="B72" s="141">
        <v>32.95</v>
      </c>
      <c r="C72" s="44">
        <v>106</v>
      </c>
      <c r="D72" s="144">
        <v>2</v>
      </c>
      <c r="E72" s="43">
        <v>0</v>
      </c>
      <c r="F72" s="34"/>
      <c r="G72" s="34"/>
    </row>
    <row r="73" spans="1:7" ht="18">
      <c r="A73" s="37">
        <v>38795</v>
      </c>
      <c r="B73" s="141">
        <v>16.02</v>
      </c>
      <c r="C73" s="44">
        <v>133</v>
      </c>
      <c r="D73" s="43">
        <v>0</v>
      </c>
      <c r="E73" s="43">
        <v>0</v>
      </c>
      <c r="F73" s="34"/>
      <c r="G73" s="34"/>
    </row>
    <row r="74" spans="1:7" ht="18">
      <c r="A74" s="37">
        <v>38796</v>
      </c>
      <c r="B74" s="141">
        <v>155.38</v>
      </c>
      <c r="C74" s="43">
        <v>0</v>
      </c>
      <c r="D74" s="94">
        <v>22</v>
      </c>
      <c r="E74" s="94">
        <v>1</v>
      </c>
      <c r="F74" s="34"/>
      <c r="G74" s="34"/>
    </row>
    <row r="75" spans="1:7" ht="18">
      <c r="A75" s="37">
        <v>38797</v>
      </c>
      <c r="B75" s="141">
        <v>204.15</v>
      </c>
      <c r="C75" s="94">
        <v>104</v>
      </c>
      <c r="D75" s="144">
        <v>20</v>
      </c>
      <c r="E75" s="94">
        <v>4</v>
      </c>
      <c r="F75" s="34"/>
      <c r="G75" s="34"/>
    </row>
    <row r="76" spans="1:7" ht="18">
      <c r="A76" s="37">
        <v>38798</v>
      </c>
      <c r="B76" s="141">
        <v>218.72</v>
      </c>
      <c r="C76" s="44">
        <v>114</v>
      </c>
      <c r="D76" s="144">
        <v>22</v>
      </c>
      <c r="E76" s="94">
        <v>4</v>
      </c>
      <c r="F76" s="34"/>
      <c r="G76" s="34"/>
    </row>
    <row r="77" spans="1:7" ht="18">
      <c r="A77" s="37">
        <v>38799</v>
      </c>
      <c r="B77" s="141">
        <v>521.1</v>
      </c>
      <c r="C77" s="44">
        <v>175</v>
      </c>
      <c r="D77" s="144">
        <v>22</v>
      </c>
      <c r="E77" s="94">
        <v>3</v>
      </c>
      <c r="F77" s="34"/>
      <c r="G77" s="34"/>
    </row>
    <row r="78" spans="1:7" ht="18">
      <c r="A78" s="37">
        <v>38800</v>
      </c>
      <c r="B78" s="141">
        <v>598.9</v>
      </c>
      <c r="C78" s="44">
        <v>93</v>
      </c>
      <c r="D78" s="144">
        <v>23</v>
      </c>
      <c r="E78" s="94">
        <v>2</v>
      </c>
      <c r="F78" s="34"/>
      <c r="G78" s="34"/>
    </row>
    <row r="79" spans="1:7" ht="18">
      <c r="A79" s="37">
        <v>38801</v>
      </c>
      <c r="B79" s="141">
        <v>19.16</v>
      </c>
      <c r="C79" s="44">
        <v>67</v>
      </c>
      <c r="D79" s="144">
        <v>1</v>
      </c>
      <c r="E79" s="43">
        <v>0</v>
      </c>
      <c r="F79" s="34"/>
      <c r="G79" s="34"/>
    </row>
    <row r="80" spans="1:7" ht="18">
      <c r="A80" s="37">
        <v>38802</v>
      </c>
      <c r="B80" s="141">
        <v>15.59</v>
      </c>
      <c r="C80" s="44">
        <v>132</v>
      </c>
      <c r="D80" s="43">
        <v>0</v>
      </c>
      <c r="E80" s="43">
        <v>0</v>
      </c>
      <c r="F80" s="34"/>
      <c r="G80" s="34"/>
    </row>
    <row r="81" spans="1:7" ht="18">
      <c r="A81" s="37">
        <v>38803</v>
      </c>
      <c r="B81" s="141">
        <v>162.59</v>
      </c>
      <c r="C81" s="43">
        <v>0</v>
      </c>
      <c r="D81" s="94">
        <v>25</v>
      </c>
      <c r="E81" s="94">
        <v>1</v>
      </c>
      <c r="F81" s="34"/>
      <c r="G81" s="34"/>
    </row>
    <row r="82" spans="1:7" ht="18">
      <c r="A82" s="37">
        <v>38804</v>
      </c>
      <c r="B82" s="141">
        <v>166.21</v>
      </c>
      <c r="C82" s="94">
        <v>72</v>
      </c>
      <c r="D82" s="144">
        <v>23</v>
      </c>
      <c r="E82" s="144">
        <v>5</v>
      </c>
      <c r="F82" s="34"/>
      <c r="G82" s="34"/>
    </row>
    <row r="83" spans="1:7" ht="18">
      <c r="A83" s="37">
        <v>38805</v>
      </c>
      <c r="B83" s="141">
        <v>171.08</v>
      </c>
      <c r="C83" s="44">
        <v>58</v>
      </c>
      <c r="D83" s="144">
        <v>21</v>
      </c>
      <c r="E83" s="144">
        <v>1</v>
      </c>
      <c r="F83" s="34"/>
      <c r="G83" s="34"/>
    </row>
    <row r="84" spans="1:7" ht="18">
      <c r="A84" s="37">
        <v>38806</v>
      </c>
      <c r="B84" s="141">
        <v>218.13</v>
      </c>
      <c r="C84" s="44">
        <v>103</v>
      </c>
      <c r="D84" s="144">
        <v>13</v>
      </c>
      <c r="E84" s="144">
        <v>1</v>
      </c>
      <c r="F84" s="34"/>
      <c r="G84" s="34"/>
    </row>
    <row r="85" spans="1:7" ht="18">
      <c r="A85" s="37">
        <v>38807</v>
      </c>
      <c r="B85" s="145">
        <v>174.2</v>
      </c>
      <c r="C85" s="45">
        <v>100</v>
      </c>
      <c r="D85" s="146">
        <v>24</v>
      </c>
      <c r="E85" s="146">
        <v>2</v>
      </c>
      <c r="F85" s="34"/>
      <c r="G85" s="34"/>
    </row>
    <row r="86" spans="1:7" ht="18">
      <c r="A86" s="46" t="s">
        <v>22</v>
      </c>
      <c r="B86" s="141">
        <f>SUM(B55:B85)</f>
        <v>5040.99</v>
      </c>
      <c r="C86" s="44">
        <f>SUM(C55:C85)</f>
        <v>2546</v>
      </c>
      <c r="D86" s="44">
        <f>SUM(D55:D85)</f>
        <v>495</v>
      </c>
      <c r="E86" s="44">
        <f>SUM(E55:E85)</f>
        <v>64</v>
      </c>
      <c r="F86" s="34"/>
      <c r="G86" s="34"/>
    </row>
    <row r="87" spans="1:7" ht="15.75">
      <c r="A87" s="47"/>
      <c r="B87" s="48"/>
      <c r="C87" s="48"/>
      <c r="D87" s="125"/>
      <c r="E87" s="10"/>
      <c r="F87" s="34"/>
      <c r="G87" s="34"/>
    </row>
    <row r="88" spans="1:6" ht="16.5" customHeight="1">
      <c r="A88" s="9"/>
      <c r="B88" s="91"/>
      <c r="C88" s="92"/>
      <c r="D88" s="124"/>
      <c r="E88" s="9"/>
      <c r="F88" t="s">
        <v>1</v>
      </c>
    </row>
    <row r="89" spans="1:5" ht="20.25">
      <c r="A89" s="49"/>
      <c r="B89" s="50"/>
      <c r="C89" s="51"/>
      <c r="D89" s="126"/>
      <c r="E89" s="49"/>
    </row>
    <row r="90" spans="1:5" ht="20.25">
      <c r="A90" s="49"/>
      <c r="B90" s="50"/>
      <c r="C90" s="51"/>
      <c r="D90" s="126"/>
      <c r="E90" s="49"/>
    </row>
    <row r="91" spans="1:5" ht="20.25">
      <c r="A91" s="49"/>
      <c r="B91" s="50"/>
      <c r="C91" s="51"/>
      <c r="D91" s="126"/>
      <c r="E91" s="49"/>
    </row>
    <row r="92" spans="1:5" ht="20.25">
      <c r="A92" s="49"/>
      <c r="B92" s="50"/>
      <c r="C92" s="51"/>
      <c r="D92" s="126"/>
      <c r="E92" s="49"/>
    </row>
  </sheetData>
  <printOptions/>
  <pageMargins left="0.75" right="0.75" top="1" bottom="1" header="0.5" footer="0.5"/>
  <pageSetup fitToHeight="2" horizontalDpi="600" verticalDpi="600" orientation="portrait" scale="60" r:id="rId1"/>
  <rowBreaks count="1" manualBreakCount="1">
    <brk id="4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Employee of</dc:creator>
  <cp:keywords/>
  <dc:description/>
  <cp:lastModifiedBy>jpahl</cp:lastModifiedBy>
  <cp:lastPrinted>2006-04-07T20:28:50Z</cp:lastPrinted>
  <dcterms:created xsi:type="dcterms:W3CDTF">2005-03-11T00:18:31Z</dcterms:created>
  <dcterms:modified xsi:type="dcterms:W3CDTF">2006-04-14T00:40:58Z</dcterms:modified>
  <cp:category/>
  <cp:version/>
  <cp:contentType/>
  <cp:contentStatus/>
</cp:coreProperties>
</file>