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P FEB " sheetId="1" r:id="rId1"/>
  </sheets>
  <externalReferences>
    <externalReference r:id="rId4"/>
  </externalReferences>
  <definedNames>
    <definedName name="_xlnm.Print_Area" localSheetId="0">'BP FEB '!$A$1:$E$90</definedName>
  </definedNames>
  <calcPr fullCalcOnLoad="1"/>
</workbook>
</file>

<file path=xl/sharedStrings.xml><?xml version="1.0" encoding="utf-8"?>
<sst xmlns="http://schemas.openxmlformats.org/spreadsheetml/2006/main" count="52" uniqueCount="44">
  <si>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</si>
  <si>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</si>
  <si>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</si>
  <si>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</si>
  <si>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</si>
  <si>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</si>
  <si>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</si>
  <si>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</si>
  <si>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</si>
  <si>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</si>
  <si>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</si>
  <si>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</si>
  <si>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</si>
  <si>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</si>
  <si>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</si>
  <si>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</si>
  <si>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</si>
  <si>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</si>
  <si>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</si>
  <si>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</si>
  <si>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</si>
  <si>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</si>
  <si>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</si>
  <si>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</si>
  <si>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</si>
  <si>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</si>
  <si>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</si>
  <si>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</si>
  <si>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>UVR Asphalt / Dirt / Concrete</t>
  </si>
  <si>
    <t>CLOVER FLAT LANDFILL TONNAGE &amp; VOLUME REPORT</t>
  </si>
  <si>
    <t>UVDS-Green / Wood Curbside</t>
  </si>
  <si>
    <t>UVR-Green / Wood</t>
  </si>
  <si>
    <t xml:space="preserve">TOTAL TONS RECEIVED BY CFL </t>
  </si>
  <si>
    <r>
      <t xml:space="preserve">CFL </t>
    </r>
    <r>
      <rPr>
        <b/>
        <sz val="16"/>
        <color indexed="16"/>
        <rFont val="Arial"/>
        <family val="2"/>
      </rPr>
      <t>SOLID WASTE</t>
    </r>
    <r>
      <rPr>
        <b/>
        <sz val="16"/>
        <rFont val="Arial"/>
        <family val="2"/>
      </rPr>
      <t xml:space="preserve"> RECEIVED</t>
    </r>
  </si>
  <si>
    <r>
      <t xml:space="preserve">TOTAL TONS OF INCOMING </t>
    </r>
    <r>
      <rPr>
        <b/>
        <sz val="16"/>
        <color indexed="16"/>
        <rFont val="Arial"/>
        <family val="2"/>
      </rPr>
      <t xml:space="preserve">SOLID WASTE </t>
    </r>
    <r>
      <rPr>
        <b/>
        <sz val="16"/>
        <rFont val="Arial"/>
        <family val="2"/>
      </rPr>
      <t xml:space="preserve"> </t>
    </r>
  </si>
  <si>
    <r>
      <t xml:space="preserve">CFL PUBLIC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 </t>
    </r>
  </si>
  <si>
    <r>
      <t xml:space="preserve">TOTAL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TONS</t>
    </r>
  </si>
  <si>
    <r>
      <t xml:space="preserve">TOTAL TONS &amp; % </t>
    </r>
    <r>
      <rPr>
        <b/>
        <sz val="14"/>
        <color indexed="16"/>
        <rFont val="Arial"/>
        <family val="2"/>
      </rPr>
      <t>SOLID WASTE</t>
    </r>
    <r>
      <rPr>
        <b/>
        <sz val="14"/>
        <rFont val="Arial"/>
        <family val="2"/>
      </rPr>
      <t xml:space="preserve"> DISPOSED </t>
    </r>
  </si>
  <si>
    <t xml:space="preserve">CU YD of Clean Green Shipped to UVR  </t>
  </si>
  <si>
    <t xml:space="preserve">CU YD of Clean Green Shipped to Biomas  </t>
  </si>
  <si>
    <r>
      <t xml:space="preserve">UVR DROP OFF/BUYBACK  </t>
    </r>
    <r>
      <rPr>
        <b/>
        <sz val="14"/>
        <color indexed="12"/>
        <rFont val="Arial"/>
        <family val="2"/>
      </rPr>
      <t xml:space="preserve">RECYCLABLES </t>
    </r>
    <r>
      <rPr>
        <b/>
        <sz val="14"/>
        <rFont val="Arial"/>
        <family val="2"/>
      </rPr>
      <t>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</si>
  <si>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r>
      <t xml:space="preserve">UVR </t>
    </r>
    <r>
      <rPr>
        <b/>
        <sz val="16"/>
        <color indexed="12"/>
        <rFont val="Arial"/>
        <family val="2"/>
      </rPr>
      <t>RECYCLED</t>
    </r>
  </si>
  <si>
    <r>
      <t xml:space="preserve">TOTAL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 </t>
    </r>
  </si>
  <si>
    <t>MONTH OF FEBRUARY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</si>
</sst>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3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6"/>
      <color indexed="16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2" fontId="16" fillId="0" borderId="9" xfId="15" applyNumberFormat="1" applyFont="1" applyFill="1" applyBorder="1" applyAlignment="1">
      <alignment/>
    </xf>
    <xf numFmtId="2" fontId="16" fillId="0" borderId="0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2" fontId="17" fillId="0" borderId="0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17" fillId="0" borderId="0" xfId="15" applyNumberFormat="1" applyFont="1" applyFill="1" applyBorder="1" applyAlignment="1">
      <alignment/>
    </xf>
    <xf numFmtId="2" fontId="17" fillId="0" borderId="9" xfId="0" applyNumberFormat="1" applyFont="1" applyFill="1" applyBorder="1" applyAlignment="1">
      <alignment horizontal="right" vertical="justify"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17" fillId="0" borderId="8" xfId="15" applyNumberFormat="1" applyFont="1" applyFill="1" applyBorder="1" applyAlignment="1">
      <alignment horizontal="right" vertical="justify"/>
    </xf>
    <xf numFmtId="2" fontId="16" fillId="0" borderId="7" xfId="15" applyNumberFormat="1" applyFont="1" applyFill="1" applyBorder="1" applyAlignment="1">
      <alignment horizontal="right" vertical="justify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4" fontId="12" fillId="0" borderId="0" xfId="15" applyNumberFormat="1" applyFont="1" applyFill="1" applyAlignment="1">
      <alignment/>
    </xf>
    <xf numFmtId="14" fontId="12" fillId="0" borderId="0" xfId="0" applyNumberFormat="1" applyFont="1" applyFill="1" applyAlignment="1">
      <alignment horizontal="right"/>
    </xf>
    <xf numFmtId="164" fontId="12" fillId="0" borderId="7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Zorka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1084.71</v>
          </cell>
          <cell r="C6">
            <v>2305.92</v>
          </cell>
        </row>
        <row r="7">
          <cell r="B7">
            <v>57.98</v>
          </cell>
          <cell r="C7">
            <v>238.5</v>
          </cell>
          <cell r="D7">
            <v>257.31</v>
          </cell>
        </row>
        <row r="8">
          <cell r="B8">
            <v>26.35</v>
          </cell>
        </row>
        <row r="9">
          <cell r="B9">
            <v>337</v>
          </cell>
          <cell r="D9">
            <v>185.03</v>
          </cell>
        </row>
        <row r="13">
          <cell r="E13">
            <v>21.4</v>
          </cell>
        </row>
        <row r="15">
          <cell r="E15">
            <v>1.45</v>
          </cell>
        </row>
        <row r="16">
          <cell r="E16">
            <v>12.42</v>
          </cell>
        </row>
        <row r="17">
          <cell r="E17">
            <v>46.75</v>
          </cell>
        </row>
        <row r="18">
          <cell r="E18">
            <v>2.8000000000000003</v>
          </cell>
        </row>
        <row r="19">
          <cell r="E19">
            <v>0.46</v>
          </cell>
        </row>
        <row r="20">
          <cell r="E20">
            <v>11.0895</v>
          </cell>
        </row>
        <row r="21">
          <cell r="E21">
            <v>12</v>
          </cell>
        </row>
        <row r="38">
          <cell r="C38">
            <v>800</v>
          </cell>
          <cell r="E38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SheetLayoutView="75" workbookViewId="0" topLeftCell="A1">
      <selection activeCell="B9" sqref="B9"/>
    </sheetView>
  </sheetViews>
  <sheetFormatPr defaultColWidth="9.140625" defaultRowHeight="12.75"/>
  <cols>
    <col min="1" max="1" width="63.7109375" style="0" customWidth="1"/>
    <col min="2" max="2" width="20.28125" style="54" customWidth="1"/>
    <col min="3" max="3" width="14.421875" style="55" customWidth="1"/>
    <col min="4" max="4" width="15.421875" style="129" customWidth="1"/>
    <col min="5" max="5" width="18.421875" style="0" customWidth="1"/>
  </cols>
  <sheetData>
    <row r="1" spans="1:6" s="5" customFormat="1" ht="27.75">
      <c r="A1" s="1" t="s">
        <v>29</v>
      </c>
      <c r="B1" s="2"/>
      <c r="C1" s="2"/>
      <c r="D1" s="101"/>
      <c r="E1" s="3"/>
      <c r="F1" s="4"/>
    </row>
    <row r="2" spans="1:6" s="5" customFormat="1" ht="28.5" thickBot="1">
      <c r="A2" s="6" t="s">
        <v>43</v>
      </c>
      <c r="B2" s="7"/>
      <c r="C2" s="7"/>
      <c r="D2" s="102"/>
      <c r="E2" s="8"/>
      <c r="F2" s="4"/>
    </row>
    <row r="3" spans="1:6" s="137" customFormat="1" ht="28.5" thickBot="1">
      <c r="A3" s="135"/>
      <c r="B3" s="103"/>
      <c r="C3" s="103"/>
      <c r="D3" s="104"/>
      <c r="E3" s="4"/>
      <c r="F3" s="4"/>
    </row>
    <row r="4" spans="1:7" s="15" customFormat="1" ht="21" thickBot="1">
      <c r="A4" s="105" t="s">
        <v>33</v>
      </c>
      <c r="B4" s="66"/>
      <c r="C4" s="66"/>
      <c r="D4" s="70"/>
      <c r="E4" s="18"/>
      <c r="G4" s="16"/>
    </row>
    <row r="5" spans="1:7" s="15" customFormat="1" ht="20.25">
      <c r="A5" s="27" t="s">
        <v>23</v>
      </c>
      <c r="B5" s="66"/>
      <c r="C5" s="66"/>
      <c r="D5" s="70">
        <f>'[1]Feb'!$B$6</f>
        <v>1084.71</v>
      </c>
      <c r="E5" s="136">
        <f>D5/D7</f>
        <v>0.31991399828350486</v>
      </c>
      <c r="G5" s="16"/>
    </row>
    <row r="6" spans="1:7" s="15" customFormat="1" ht="21" thickBot="1">
      <c r="A6" s="27" t="s">
        <v>24</v>
      </c>
      <c r="B6" s="19"/>
      <c r="C6" s="19"/>
      <c r="D6" s="70">
        <f>'[1]Feb'!$C$6</f>
        <v>2305.92</v>
      </c>
      <c r="E6" s="136">
        <f>D6/D7</f>
        <v>0.6800860017164951</v>
      </c>
      <c r="G6" s="16"/>
    </row>
    <row r="7" spans="1:7" s="15" customFormat="1" ht="21" customHeight="1" thickBot="1">
      <c r="A7" s="105" t="s">
        <v>34</v>
      </c>
      <c r="B7" s="19"/>
      <c r="C7" s="19"/>
      <c r="D7" s="106">
        <f>SUM(D5:D6)</f>
        <v>3390.63</v>
      </c>
      <c r="E7" s="18"/>
      <c r="G7" s="16"/>
    </row>
    <row r="8" spans="1:7" s="15" customFormat="1" ht="21" customHeight="1" thickBot="1">
      <c r="A8" s="97"/>
      <c r="B8" s="19"/>
      <c r="C8" s="19"/>
      <c r="D8" s="107"/>
      <c r="E8" s="18"/>
      <c r="G8" s="16"/>
    </row>
    <row r="9" spans="1:7" s="15" customFormat="1" ht="21" thickBot="1">
      <c r="A9" s="108" t="s">
        <v>41</v>
      </c>
      <c r="B9" s="11"/>
      <c r="C9" s="12"/>
      <c r="D9" s="20"/>
      <c r="E9" s="14"/>
      <c r="G9" s="16"/>
    </row>
    <row r="10" spans="1:7" s="15" customFormat="1" ht="20.25">
      <c r="A10" s="35" t="s">
        <v>30</v>
      </c>
      <c r="B10" s="58"/>
      <c r="C10" s="59"/>
      <c r="D10" s="109">
        <f>'[1]Feb'!$C$7</f>
        <v>238.5</v>
      </c>
      <c r="E10" s="13"/>
      <c r="F10" s="15" t="s">
        <v>1</v>
      </c>
      <c r="G10" s="16"/>
    </row>
    <row r="11" spans="1:7" s="15" customFormat="1" ht="20.25">
      <c r="A11" s="35" t="s">
        <v>31</v>
      </c>
      <c r="B11" s="58"/>
      <c r="C11" s="59"/>
      <c r="D11" s="109">
        <f>'[1]Feb'!$D$7</f>
        <v>257.31</v>
      </c>
      <c r="E11" s="13"/>
      <c r="G11" s="16"/>
    </row>
    <row r="12" spans="1:7" s="15" customFormat="1" ht="20.25">
      <c r="A12" s="35" t="s">
        <v>28</v>
      </c>
      <c r="B12" s="58"/>
      <c r="C12" s="59"/>
      <c r="D12" s="110">
        <f>'[1]Feb'!$D$9</f>
        <v>185.03</v>
      </c>
      <c r="E12" s="13"/>
      <c r="G12" s="16"/>
    </row>
    <row r="13" spans="1:7" s="15" customFormat="1" ht="21" thickBot="1">
      <c r="A13" s="35"/>
      <c r="B13" s="58"/>
      <c r="C13" s="59"/>
      <c r="D13" s="111">
        <f>SUM(D10:D12)</f>
        <v>680.84</v>
      </c>
      <c r="E13" s="13"/>
      <c r="G13" s="16"/>
    </row>
    <row r="14" spans="1:7" s="15" customFormat="1" ht="21" thickBot="1">
      <c r="A14" s="112" t="s">
        <v>40</v>
      </c>
      <c r="B14" s="113"/>
      <c r="C14" s="130"/>
      <c r="D14" s="131"/>
      <c r="E14" s="13"/>
      <c r="G14" s="16"/>
    </row>
    <row r="15" spans="1:7" s="15" customFormat="1" ht="20.25">
      <c r="A15" s="60" t="s">
        <v>4</v>
      </c>
      <c r="B15" s="56"/>
      <c r="C15" s="44"/>
      <c r="D15" s="56">
        <f>'[1]Feb'!$E$13</f>
        <v>21.4</v>
      </c>
      <c r="E15" s="17"/>
      <c r="G15" s="16"/>
    </row>
    <row r="16" spans="1:7" s="15" customFormat="1" ht="20.25">
      <c r="A16" s="60" t="s">
        <v>5</v>
      </c>
      <c r="B16" s="56"/>
      <c r="C16" s="44"/>
      <c r="D16" s="56">
        <v>0</v>
      </c>
      <c r="E16" s="17"/>
      <c r="G16" s="16"/>
    </row>
    <row r="17" spans="1:7" s="15" customFormat="1" ht="20.25">
      <c r="A17" s="60" t="s">
        <v>6</v>
      </c>
      <c r="B17" s="56"/>
      <c r="C17" s="44"/>
      <c r="D17" s="56">
        <f>'[1]Feb'!$E$15</f>
        <v>1.45</v>
      </c>
      <c r="E17" s="17"/>
      <c r="G17" s="16"/>
    </row>
    <row r="18" spans="1:7" s="15" customFormat="1" ht="20.25">
      <c r="A18" s="60" t="s">
        <v>7</v>
      </c>
      <c r="B18" s="56"/>
      <c r="C18" s="44"/>
      <c r="D18" s="56">
        <f>'[1]Feb'!$E$16</f>
        <v>12.42</v>
      </c>
      <c r="E18" s="17"/>
      <c r="G18" s="16"/>
    </row>
    <row r="19" spans="1:7" s="15" customFormat="1" ht="20.25">
      <c r="A19" s="60" t="s">
        <v>8</v>
      </c>
      <c r="B19" s="56"/>
      <c r="C19" s="44"/>
      <c r="D19" s="56">
        <f>'[1]Feb'!$E$17</f>
        <v>46.75</v>
      </c>
      <c r="E19" s="17"/>
      <c r="G19" s="16"/>
    </row>
    <row r="20" spans="1:7" s="15" customFormat="1" ht="20.25">
      <c r="A20" s="60" t="s">
        <v>9</v>
      </c>
      <c r="B20" s="56"/>
      <c r="C20" s="44"/>
      <c r="D20" s="56">
        <f>'[1]Feb'!$E$18</f>
        <v>2.8000000000000003</v>
      </c>
      <c r="E20" s="17"/>
      <c r="G20" s="16"/>
    </row>
    <row r="21" spans="1:7" s="15" customFormat="1" ht="20.25">
      <c r="A21" s="60" t="s">
        <v>10</v>
      </c>
      <c r="B21" s="56"/>
      <c r="C21" s="44"/>
      <c r="D21" s="56">
        <f>'[1]Feb'!$E$19</f>
        <v>0.46</v>
      </c>
      <c r="E21" s="17"/>
      <c r="G21" s="16"/>
    </row>
    <row r="22" spans="1:7" s="15" customFormat="1" ht="20.25">
      <c r="A22" s="60" t="s">
        <v>11</v>
      </c>
      <c r="B22" s="56"/>
      <c r="C22" s="44"/>
      <c r="D22" s="56">
        <f>'[1]Feb'!$E$20</f>
        <v>11.0895</v>
      </c>
      <c r="E22" s="17"/>
      <c r="G22" s="16"/>
    </row>
    <row r="23" spans="1:7" s="15" customFormat="1" ht="20.25">
      <c r="A23" s="60" t="s">
        <v>12</v>
      </c>
      <c r="B23" s="56"/>
      <c r="C23" s="61" t="s">
        <v>1</v>
      </c>
      <c r="D23" s="58">
        <f>'[1]Feb'!$E$21</f>
        <v>12</v>
      </c>
      <c r="E23" s="17" t="s">
        <v>1</v>
      </c>
      <c r="G23" s="16"/>
    </row>
    <row r="24" spans="1:7" s="15" customFormat="1" ht="20.25">
      <c r="A24" s="60" t="s">
        <v>13</v>
      </c>
      <c r="B24" s="56"/>
      <c r="C24" s="62"/>
      <c r="D24" s="56">
        <v>0</v>
      </c>
      <c r="E24" s="17"/>
      <c r="G24" s="16"/>
    </row>
    <row r="25" spans="1:7" s="15" customFormat="1" ht="21" thickBot="1">
      <c r="A25" s="60"/>
      <c r="B25" s="56"/>
      <c r="C25" s="62"/>
      <c r="D25" s="138">
        <f>SUM(D15:D24)</f>
        <v>108.36949999999999</v>
      </c>
      <c r="E25" s="17"/>
      <c r="G25" s="16"/>
    </row>
    <row r="26" spans="1:7" s="15" customFormat="1" ht="21" thickBot="1">
      <c r="A26" s="105" t="s">
        <v>35</v>
      </c>
      <c r="B26" s="63"/>
      <c r="C26" s="64"/>
      <c r="D26" s="65"/>
      <c r="E26" s="18"/>
      <c r="G26" s="16"/>
    </row>
    <row r="27" spans="1:7" s="15" customFormat="1" ht="20.25">
      <c r="A27" s="64" t="s">
        <v>14</v>
      </c>
      <c r="B27" s="66"/>
      <c r="C27" s="66" t="s">
        <v>1</v>
      </c>
      <c r="D27" s="67">
        <f>'[1]Feb'!$B$7</f>
        <v>57.98</v>
      </c>
      <c r="E27" s="18"/>
      <c r="G27" s="16"/>
    </row>
    <row r="28" spans="1:7" s="15" customFormat="1" ht="20.25">
      <c r="A28" s="64" t="s">
        <v>3</v>
      </c>
      <c r="B28" s="66"/>
      <c r="C28" s="66"/>
      <c r="D28" s="68">
        <f>'[1]Feb'!$B$9</f>
        <v>337</v>
      </c>
      <c r="E28" s="18"/>
      <c r="G28" s="16"/>
    </row>
    <row r="29" spans="1:7" s="15" customFormat="1" ht="20.25">
      <c r="A29" s="64" t="s">
        <v>15</v>
      </c>
      <c r="B29" s="66"/>
      <c r="C29" s="66"/>
      <c r="D29" s="69">
        <f>'[1]Feb'!$B$8</f>
        <v>26.35</v>
      </c>
      <c r="E29" s="18"/>
      <c r="G29" s="16"/>
    </row>
    <row r="30" spans="1:7" s="15" customFormat="1" ht="20.25">
      <c r="A30" s="64"/>
      <c r="B30" s="66"/>
      <c r="C30" s="66"/>
      <c r="D30" s="114">
        <f>SUM(D27:D29)</f>
        <v>421.33000000000004</v>
      </c>
      <c r="E30" s="18"/>
      <c r="G30" s="16"/>
    </row>
    <row r="31" spans="1:7" s="15" customFormat="1" ht="21" thickBot="1">
      <c r="A31" s="64"/>
      <c r="B31" s="66"/>
      <c r="C31" s="66"/>
      <c r="D31" s="70"/>
      <c r="E31" s="18"/>
      <c r="G31" s="16"/>
    </row>
    <row r="32" spans="1:7" s="15" customFormat="1" ht="21" thickBot="1">
      <c r="A32" s="105" t="s">
        <v>36</v>
      </c>
      <c r="B32" s="71"/>
      <c r="C32" s="27"/>
      <c r="D32" s="115">
        <f>D13+D30+D25</f>
        <v>1210.5395</v>
      </c>
      <c r="E32" s="18"/>
      <c r="G32" s="16"/>
    </row>
    <row r="33" spans="1:7" s="15" customFormat="1" ht="20.25">
      <c r="A33" s="64"/>
      <c r="B33" s="66"/>
      <c r="C33" s="66"/>
      <c r="D33" s="70"/>
      <c r="E33" s="18"/>
      <c r="G33" s="16"/>
    </row>
    <row r="34" spans="1:7" s="15" customFormat="1" ht="21" customHeight="1">
      <c r="A34" s="21"/>
      <c r="B34" s="21"/>
      <c r="C34" s="21"/>
      <c r="D34" s="116"/>
      <c r="E34" s="4"/>
      <c r="G34" s="16"/>
    </row>
    <row r="35" spans="1:7" s="15" customFormat="1" ht="21" customHeight="1">
      <c r="A35" s="22" t="s">
        <v>32</v>
      </c>
      <c r="B35" s="21"/>
      <c r="C35" s="21"/>
      <c r="D35" s="117">
        <f>B86</f>
        <v>4492.840000000001</v>
      </c>
      <c r="E35" s="23">
        <v>1</v>
      </c>
      <c r="G35" s="16"/>
    </row>
    <row r="36" spans="1:5" s="26" customFormat="1" ht="21" customHeight="1">
      <c r="A36" s="139" t="s">
        <v>42</v>
      </c>
      <c r="B36" s="24"/>
      <c r="C36" s="25"/>
      <c r="D36" s="118">
        <f>D32</f>
        <v>1210.5395</v>
      </c>
      <c r="E36" s="23">
        <f>D36/D35</f>
        <v>0.2694374827503316</v>
      </c>
    </row>
    <row r="37" spans="1:7" s="15" customFormat="1" ht="21" customHeight="1">
      <c r="A37" s="27" t="s">
        <v>37</v>
      </c>
      <c r="B37" s="28"/>
      <c r="C37" s="28"/>
      <c r="D37" s="119">
        <f>SUM(D35-D36)</f>
        <v>3282.300500000001</v>
      </c>
      <c r="E37" s="23">
        <f>E35-E36</f>
        <v>0.7305625172496684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7" ht="15">
      <c r="A39" s="30"/>
      <c r="B39" s="31"/>
      <c r="C39" s="32"/>
      <c r="D39" s="120"/>
      <c r="E39" s="33"/>
      <c r="F39" s="34"/>
      <c r="G39" s="34"/>
    </row>
    <row r="40" spans="1:5" s="36" customFormat="1" ht="18">
      <c r="A40" s="73" t="s">
        <v>25</v>
      </c>
      <c r="B40" s="74"/>
      <c r="C40" s="75"/>
      <c r="D40" s="121"/>
      <c r="E40" s="76"/>
    </row>
    <row r="41" spans="1:7" ht="22.5">
      <c r="A41" s="140" t="s">
        <v>26</v>
      </c>
      <c r="B41" s="77"/>
      <c r="C41" s="78" t="s">
        <v>2</v>
      </c>
      <c r="D41" s="122" t="s">
        <v>17</v>
      </c>
      <c r="E41" s="57" t="s">
        <v>27</v>
      </c>
      <c r="F41" s="34"/>
      <c r="G41" s="34"/>
    </row>
    <row r="42" spans="1:7" ht="20.25">
      <c r="A42" s="79">
        <v>38776</v>
      </c>
      <c r="B42" s="80"/>
      <c r="C42" s="100">
        <f>'[1]Feb'!$C$38</f>
        <v>800</v>
      </c>
      <c r="D42" s="100">
        <f>'[1]Feb'!$E$38</f>
        <v>800</v>
      </c>
      <c r="E42" s="82">
        <v>0</v>
      </c>
      <c r="F42" s="34"/>
      <c r="G42" s="34"/>
    </row>
    <row r="43" spans="1:7" ht="18">
      <c r="A43" s="79"/>
      <c r="B43" s="80"/>
      <c r="C43" s="81"/>
      <c r="D43" s="123"/>
      <c r="E43" s="82"/>
      <c r="F43" s="34"/>
      <c r="G43" s="34"/>
    </row>
    <row r="44" spans="1:7" s="15" customFormat="1" ht="20.25">
      <c r="A44" s="72" t="s">
        <v>16</v>
      </c>
      <c r="B44" s="66"/>
      <c r="C44" s="66"/>
      <c r="D44" s="124"/>
      <c r="E44" s="99">
        <f>(D10+D11+D27)*7%</f>
        <v>38.7653</v>
      </c>
      <c r="G44" s="16"/>
    </row>
    <row r="45" spans="1:7" ht="15.75">
      <c r="A45" s="83"/>
      <c r="B45" s="84"/>
      <c r="C45" s="85"/>
      <c r="D45" s="125"/>
      <c r="E45" s="86"/>
      <c r="F45" s="38"/>
      <c r="G45" s="34"/>
    </row>
    <row r="46" spans="1:7" ht="20.25">
      <c r="A46" s="87" t="s">
        <v>38</v>
      </c>
      <c r="B46" s="88"/>
      <c r="C46" s="89"/>
      <c r="D46" s="120"/>
      <c r="E46" s="90">
        <v>0</v>
      </c>
      <c r="F46" s="38"/>
      <c r="G46" s="40"/>
    </row>
    <row r="47" spans="1:7" ht="20.25">
      <c r="A47" s="87" t="s">
        <v>39</v>
      </c>
      <c r="B47" s="91"/>
      <c r="C47" s="92"/>
      <c r="D47" s="125"/>
      <c r="E47" s="90">
        <v>0</v>
      </c>
      <c r="F47" s="34"/>
      <c r="G47" s="34"/>
    </row>
    <row r="48" spans="1:7" ht="15">
      <c r="A48" s="9"/>
      <c r="B48" s="93"/>
      <c r="C48" s="94"/>
      <c r="D48" s="126"/>
      <c r="E48" s="95"/>
      <c r="F48" s="34"/>
      <c r="G48" s="34"/>
    </row>
    <row r="49" spans="1:7" ht="18.75" thickBot="1">
      <c r="A49" s="36"/>
      <c r="B49" s="36"/>
      <c r="C49" s="36"/>
      <c r="D49" s="36"/>
      <c r="E49" s="39"/>
      <c r="F49" s="34"/>
      <c r="G49" s="34"/>
    </row>
    <row r="50" spans="1:7" ht="27.75">
      <c r="A50" s="1" t="s">
        <v>29</v>
      </c>
      <c r="B50" s="2"/>
      <c r="C50" s="2"/>
      <c r="D50" s="101"/>
      <c r="E50" s="3"/>
      <c r="F50" s="34"/>
      <c r="G50" s="34"/>
    </row>
    <row r="51" spans="1:7" ht="28.5" thickBot="1">
      <c r="A51" s="6" t="s">
        <v>43</v>
      </c>
      <c r="B51" s="7"/>
      <c r="C51" s="7"/>
      <c r="D51" s="102"/>
      <c r="E51" s="8"/>
      <c r="F51" s="34"/>
      <c r="G51" s="34"/>
    </row>
    <row r="52" spans="1:7" ht="18">
      <c r="A52" s="36"/>
      <c r="B52" s="36"/>
      <c r="C52" s="36"/>
      <c r="D52" s="36"/>
      <c r="E52" s="39"/>
      <c r="F52" s="34"/>
      <c r="G52" s="34"/>
    </row>
    <row r="53" spans="1:7" ht="18.75" thickBot="1">
      <c r="A53" s="36"/>
      <c r="B53" s="36"/>
      <c r="C53" s="36"/>
      <c r="D53" s="36"/>
      <c r="E53" s="39"/>
      <c r="F53" s="34"/>
      <c r="G53" s="34"/>
    </row>
    <row r="54" spans="1:7" ht="36.75" thickBot="1">
      <c r="A54" s="132" t="s">
        <v>18</v>
      </c>
      <c r="B54" s="133" t="s">
        <v>0</v>
      </c>
      <c r="C54" s="134" t="s">
        <v>19</v>
      </c>
      <c r="D54" s="134" t="s">
        <v>20</v>
      </c>
      <c r="E54" s="134" t="s">
        <v>21</v>
      </c>
      <c r="F54" s="38"/>
      <c r="G54" s="34"/>
    </row>
    <row r="55" spans="1:7" ht="18">
      <c r="A55" s="37">
        <v>38749</v>
      </c>
      <c r="B55" s="41">
        <v>161.29</v>
      </c>
      <c r="C55" s="42">
        <v>61</v>
      </c>
      <c r="D55" s="43">
        <v>25</v>
      </c>
      <c r="E55" s="96">
        <v>2</v>
      </c>
      <c r="F55" s="34"/>
      <c r="G55" s="34"/>
    </row>
    <row r="56" spans="1:7" ht="18">
      <c r="A56" s="37">
        <v>38750</v>
      </c>
      <c r="B56" s="41">
        <v>150.6</v>
      </c>
      <c r="C56" s="42">
        <v>78</v>
      </c>
      <c r="D56" s="43">
        <v>20</v>
      </c>
      <c r="E56" s="44">
        <v>0</v>
      </c>
      <c r="F56" s="34"/>
      <c r="G56" s="34"/>
    </row>
    <row r="57" spans="1:7" ht="18">
      <c r="A57" s="37">
        <v>38751</v>
      </c>
      <c r="B57" s="41">
        <v>137.16</v>
      </c>
      <c r="C57" s="42">
        <v>113</v>
      </c>
      <c r="D57" s="43">
        <v>19</v>
      </c>
      <c r="E57" s="45">
        <v>1</v>
      </c>
      <c r="F57" s="34"/>
      <c r="G57" s="34"/>
    </row>
    <row r="58" spans="1:7" ht="18">
      <c r="A58" s="37">
        <v>38752</v>
      </c>
      <c r="B58" s="41">
        <v>41.71</v>
      </c>
      <c r="C58" s="42">
        <v>118</v>
      </c>
      <c r="D58" s="43">
        <v>2</v>
      </c>
      <c r="E58" s="96">
        <v>1</v>
      </c>
      <c r="F58" s="34"/>
      <c r="G58" s="34"/>
    </row>
    <row r="59" spans="1:7" ht="18">
      <c r="A59" s="37">
        <v>38753</v>
      </c>
      <c r="B59" s="41">
        <v>13.46</v>
      </c>
      <c r="C59" s="42">
        <v>104</v>
      </c>
      <c r="D59" s="44">
        <v>0</v>
      </c>
      <c r="E59" s="44">
        <v>0</v>
      </c>
      <c r="F59" s="34"/>
      <c r="G59" s="34"/>
    </row>
    <row r="60" spans="1:7" ht="18">
      <c r="A60" s="37">
        <v>38754</v>
      </c>
      <c r="B60" s="41">
        <v>157.19</v>
      </c>
      <c r="C60" s="41">
        <v>0</v>
      </c>
      <c r="D60" s="96">
        <v>20</v>
      </c>
      <c r="E60" s="96">
        <v>3</v>
      </c>
      <c r="F60" s="34"/>
      <c r="G60" s="34"/>
    </row>
    <row r="61" spans="1:7" ht="18">
      <c r="A61" s="37">
        <v>38755</v>
      </c>
      <c r="B61" s="41">
        <v>277.46</v>
      </c>
      <c r="C61" s="98">
        <v>144</v>
      </c>
      <c r="D61" s="43">
        <v>35</v>
      </c>
      <c r="E61" s="96">
        <v>2</v>
      </c>
      <c r="F61" s="34"/>
      <c r="G61" s="34"/>
    </row>
    <row r="62" spans="1:7" ht="18">
      <c r="A62" s="37">
        <v>38756</v>
      </c>
      <c r="B62" s="41">
        <v>204.76</v>
      </c>
      <c r="C62" s="42">
        <v>128</v>
      </c>
      <c r="D62" s="43">
        <v>25</v>
      </c>
      <c r="E62" s="96">
        <v>5</v>
      </c>
      <c r="F62" s="34"/>
      <c r="G62" s="34"/>
    </row>
    <row r="63" spans="1:7" ht="18">
      <c r="A63" s="37">
        <v>38757</v>
      </c>
      <c r="B63" s="41">
        <v>297.41</v>
      </c>
      <c r="C63" s="42">
        <v>133</v>
      </c>
      <c r="D63" s="43">
        <v>19</v>
      </c>
      <c r="E63" s="45">
        <v>3</v>
      </c>
      <c r="F63" s="34"/>
      <c r="G63" s="34"/>
    </row>
    <row r="64" spans="1:7" ht="18">
      <c r="A64" s="37">
        <v>38758</v>
      </c>
      <c r="B64" s="41">
        <v>247.33</v>
      </c>
      <c r="C64" s="42">
        <v>139</v>
      </c>
      <c r="D64" s="43">
        <v>33</v>
      </c>
      <c r="E64" s="45">
        <v>5</v>
      </c>
      <c r="F64" s="34"/>
      <c r="G64" s="34"/>
    </row>
    <row r="65" spans="1:7" ht="18">
      <c r="A65" s="37">
        <v>38759</v>
      </c>
      <c r="B65" s="41">
        <v>44.63</v>
      </c>
      <c r="C65" s="42">
        <v>116</v>
      </c>
      <c r="D65" s="43">
        <v>4</v>
      </c>
      <c r="E65" s="44">
        <v>0</v>
      </c>
      <c r="F65" s="34"/>
      <c r="G65" s="34"/>
    </row>
    <row r="66" spans="1:7" ht="18">
      <c r="A66" s="37">
        <v>38760</v>
      </c>
      <c r="B66" s="41">
        <v>23.1</v>
      </c>
      <c r="C66" s="42">
        <v>164</v>
      </c>
      <c r="D66" s="44">
        <v>0</v>
      </c>
      <c r="E66" s="44">
        <v>0</v>
      </c>
      <c r="F66" s="34"/>
      <c r="G66" s="34"/>
    </row>
    <row r="67" spans="1:7" ht="18">
      <c r="A67" s="37">
        <v>38761</v>
      </c>
      <c r="B67" s="41">
        <v>142.36</v>
      </c>
      <c r="C67" s="41">
        <v>0</v>
      </c>
      <c r="D67" s="96">
        <v>23</v>
      </c>
      <c r="E67" s="96">
        <v>2</v>
      </c>
      <c r="F67" s="34"/>
      <c r="G67" s="34"/>
    </row>
    <row r="68" spans="1:7" ht="18">
      <c r="A68" s="37">
        <v>38762</v>
      </c>
      <c r="B68" s="41">
        <v>231.53</v>
      </c>
      <c r="C68" s="98">
        <v>135</v>
      </c>
      <c r="D68" s="43">
        <v>23</v>
      </c>
      <c r="E68" s="45">
        <v>2</v>
      </c>
      <c r="F68" s="34"/>
      <c r="G68" s="34"/>
    </row>
    <row r="69" spans="1:7" ht="18">
      <c r="A69" s="37">
        <v>38763</v>
      </c>
      <c r="B69" s="41">
        <v>317.42</v>
      </c>
      <c r="C69" s="42">
        <v>126</v>
      </c>
      <c r="D69" s="43">
        <v>25</v>
      </c>
      <c r="E69" s="45">
        <v>3</v>
      </c>
      <c r="F69" s="34"/>
      <c r="G69" s="34"/>
    </row>
    <row r="70" spans="1:7" ht="18">
      <c r="A70" s="37">
        <v>38764</v>
      </c>
      <c r="B70" s="44">
        <v>196</v>
      </c>
      <c r="C70" s="141">
        <v>107</v>
      </c>
      <c r="D70" s="46">
        <v>22</v>
      </c>
      <c r="E70" s="45">
        <v>5</v>
      </c>
      <c r="F70" s="34"/>
      <c r="G70" s="34"/>
    </row>
    <row r="71" spans="1:7" ht="18">
      <c r="A71" s="37">
        <v>38765</v>
      </c>
      <c r="B71" s="44">
        <v>174.01</v>
      </c>
      <c r="C71" s="46">
        <v>59</v>
      </c>
      <c r="D71" s="46">
        <v>22</v>
      </c>
      <c r="E71" s="45">
        <v>3</v>
      </c>
      <c r="F71" s="34"/>
      <c r="G71" s="34"/>
    </row>
    <row r="72" spans="1:7" ht="18">
      <c r="A72" s="37">
        <v>38766</v>
      </c>
      <c r="B72" s="44">
        <v>18.57</v>
      </c>
      <c r="C72" s="46">
        <v>84</v>
      </c>
      <c r="D72" s="46">
        <v>1</v>
      </c>
      <c r="E72" s="96">
        <v>3</v>
      </c>
      <c r="F72" s="34"/>
      <c r="G72" s="34"/>
    </row>
    <row r="73" spans="1:7" ht="18">
      <c r="A73" s="37">
        <v>38767</v>
      </c>
      <c r="B73" s="44">
        <v>11.67</v>
      </c>
      <c r="C73" s="46">
        <v>88</v>
      </c>
      <c r="D73" s="44">
        <v>0</v>
      </c>
      <c r="E73" s="44">
        <v>0</v>
      </c>
      <c r="F73" s="34"/>
      <c r="G73" s="34"/>
    </row>
    <row r="74" spans="1:7" ht="18">
      <c r="A74" s="37">
        <v>38768</v>
      </c>
      <c r="B74" s="44">
        <v>52.29</v>
      </c>
      <c r="C74" s="41">
        <v>0</v>
      </c>
      <c r="D74" s="96">
        <v>6</v>
      </c>
      <c r="E74" s="44">
        <v>0</v>
      </c>
      <c r="F74" s="34"/>
      <c r="G74" s="34"/>
    </row>
    <row r="75" spans="1:7" ht="18">
      <c r="A75" s="37">
        <v>38769</v>
      </c>
      <c r="B75" s="44">
        <v>226.08</v>
      </c>
      <c r="C75" s="96">
        <v>139</v>
      </c>
      <c r="D75" s="46">
        <v>23</v>
      </c>
      <c r="E75" s="96">
        <v>3</v>
      </c>
      <c r="F75" s="34"/>
      <c r="G75" s="34"/>
    </row>
    <row r="76" spans="1:7" ht="18">
      <c r="A76" s="37">
        <v>38770</v>
      </c>
      <c r="B76" s="44">
        <v>187.53</v>
      </c>
      <c r="C76" s="46">
        <v>122</v>
      </c>
      <c r="D76" s="46">
        <v>18</v>
      </c>
      <c r="E76" s="46">
        <v>2</v>
      </c>
      <c r="F76" s="34"/>
      <c r="G76" s="34"/>
    </row>
    <row r="77" spans="1:7" ht="18">
      <c r="A77" s="37">
        <v>38771</v>
      </c>
      <c r="B77" s="44">
        <v>390.47</v>
      </c>
      <c r="C77" s="46">
        <v>115</v>
      </c>
      <c r="D77" s="46">
        <v>19</v>
      </c>
      <c r="E77" s="46">
        <v>5</v>
      </c>
      <c r="F77" s="34"/>
      <c r="G77" s="34"/>
    </row>
    <row r="78" spans="1:7" ht="18">
      <c r="A78" s="37">
        <v>38772</v>
      </c>
      <c r="B78" s="44">
        <v>347</v>
      </c>
      <c r="C78" s="46">
        <v>137</v>
      </c>
      <c r="D78" s="46">
        <v>36</v>
      </c>
      <c r="E78" s="46">
        <v>3</v>
      </c>
      <c r="F78" s="34"/>
      <c r="G78" s="34"/>
    </row>
    <row r="79" spans="1:7" ht="18">
      <c r="A79" s="37">
        <v>38773</v>
      </c>
      <c r="B79" s="44">
        <v>65.74</v>
      </c>
      <c r="C79" s="46">
        <v>166</v>
      </c>
      <c r="D79" s="46">
        <v>5</v>
      </c>
      <c r="E79" s="46">
        <v>1</v>
      </c>
      <c r="F79" s="34"/>
      <c r="G79" s="34"/>
    </row>
    <row r="80" spans="1:7" ht="18">
      <c r="A80" s="37">
        <v>38774</v>
      </c>
      <c r="B80" s="44">
        <v>18.49</v>
      </c>
      <c r="C80" s="46">
        <v>134</v>
      </c>
      <c r="D80" s="44">
        <v>0</v>
      </c>
      <c r="E80" s="44">
        <v>0</v>
      </c>
      <c r="F80" s="34"/>
      <c r="G80" s="34"/>
    </row>
    <row r="81" spans="1:7" ht="18">
      <c r="A81" s="37">
        <v>38775</v>
      </c>
      <c r="B81" s="44">
        <v>139.06</v>
      </c>
      <c r="C81" s="98">
        <v>85</v>
      </c>
      <c r="D81" s="96">
        <v>19</v>
      </c>
      <c r="E81" s="96">
        <v>3</v>
      </c>
      <c r="F81" s="34"/>
      <c r="G81" s="34"/>
    </row>
    <row r="82" spans="1:7" ht="18">
      <c r="A82" s="37">
        <v>38776</v>
      </c>
      <c r="B82" s="44">
        <v>218.52</v>
      </c>
      <c r="C82" s="142">
        <v>0</v>
      </c>
      <c r="D82" s="46">
        <v>24</v>
      </c>
      <c r="E82" s="46">
        <v>2</v>
      </c>
      <c r="F82" s="34"/>
      <c r="G82" s="34"/>
    </row>
    <row r="83" spans="1:7" ht="18">
      <c r="A83" s="143"/>
      <c r="B83" s="44"/>
      <c r="C83" s="46"/>
      <c r="D83" s="46"/>
      <c r="E83" s="46"/>
      <c r="F83" s="34"/>
      <c r="G83" s="34"/>
    </row>
    <row r="84" spans="1:7" ht="18">
      <c r="A84" s="37" t="s">
        <v>1</v>
      </c>
      <c r="B84" s="44"/>
      <c r="C84" s="46" t="s">
        <v>1</v>
      </c>
      <c r="D84" s="46"/>
      <c r="E84" s="46"/>
      <c r="F84" s="34"/>
      <c r="G84" s="34"/>
    </row>
    <row r="85" spans="1:7" ht="18">
      <c r="A85" s="37"/>
      <c r="B85" s="144"/>
      <c r="C85" s="47"/>
      <c r="D85" s="47"/>
      <c r="E85" s="47"/>
      <c r="F85" s="34"/>
      <c r="G85" s="34"/>
    </row>
    <row r="86" spans="1:7" ht="18">
      <c r="A86" s="48" t="s">
        <v>22</v>
      </c>
      <c r="B86" s="44">
        <f>SUM(B55:B85)</f>
        <v>4492.840000000001</v>
      </c>
      <c r="C86" s="46">
        <f>SUM(C55:C85)</f>
        <v>2795</v>
      </c>
      <c r="D86" s="46">
        <f>SUM(D55:D85)</f>
        <v>468</v>
      </c>
      <c r="E86" s="46">
        <f>SUM(E55:E85)</f>
        <v>59</v>
      </c>
      <c r="F86" s="34"/>
      <c r="G86" s="34"/>
    </row>
    <row r="87" spans="1:7" ht="15.75">
      <c r="A87" s="49"/>
      <c r="B87" s="50"/>
      <c r="C87" s="50"/>
      <c r="D87" s="127"/>
      <c r="E87" s="10"/>
      <c r="F87" s="34"/>
      <c r="G87" s="34"/>
    </row>
    <row r="88" spans="1:6" ht="16.5" customHeight="1">
      <c r="A88" s="9"/>
      <c r="B88" s="93"/>
      <c r="C88" s="94"/>
      <c r="D88" s="126"/>
      <c r="E88" s="9"/>
      <c r="F88" t="s">
        <v>1</v>
      </c>
    </row>
    <row r="89" spans="1:5" ht="20.25">
      <c r="A89" s="51"/>
      <c r="B89" s="52"/>
      <c r="C89" s="53"/>
      <c r="D89" s="128"/>
      <c r="E89" s="51"/>
    </row>
    <row r="90" spans="1:5" ht="20.25">
      <c r="A90" s="51"/>
      <c r="B90" s="52"/>
      <c r="C90" s="53"/>
      <c r="D90" s="128"/>
      <c r="E90" s="51"/>
    </row>
    <row r="91" spans="1:5" ht="20.25">
      <c r="A91" s="51"/>
      <c r="B91" s="52"/>
      <c r="C91" s="53"/>
      <c r="D91" s="128"/>
      <c r="E91" s="51"/>
    </row>
    <row r="92" spans="1:5" ht="20.25">
      <c r="A92" s="51"/>
      <c r="B92" s="52"/>
      <c r="C92" s="53"/>
      <c r="D92" s="128"/>
      <c r="E92" s="51"/>
    </row>
  </sheetData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2006-03-07T22:09:03Z</cp:lastPrinted>
  <dcterms:created xsi:type="dcterms:W3CDTF">2005-03-11T00:18:31Z</dcterms:created>
  <dcterms:modified xsi:type="dcterms:W3CDTF">2006-03-15T00:27:02Z</dcterms:modified>
  <cp:category/>
  <cp:version/>
  <cp:contentType/>
  <cp:contentStatus/>
</cp:coreProperties>
</file>