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EB 06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<sst xmlns="http://schemas.openxmlformats.org/spreadsheetml/2006/main" count="63" uniqueCount="40">
  <si>
    <t xml:space="preserve"> </t>
  </si>
  <si>
    <t xml:space="preserve">**SEE BREAKDOWN BELOW </t>
  </si>
  <si>
    <t>CURBSIDE BALE REPORT</t>
  </si>
  <si>
    <t>UVDS CURBSIDE RECYCLE TONS</t>
  </si>
  <si>
    <t>R</t>
  </si>
  <si>
    <t>GREEN SHEET</t>
  </si>
  <si>
    <r>
      <t>% RECYCLED</t>
    </r>
    <r>
      <rPr>
        <b/>
        <sz val="14"/>
        <rFont val="Arial"/>
        <family val="2"/>
      </rPr>
      <t xml:space="preserve"> THRU UVDS CURBSIDE &amp; UVR COMMERCIAL </t>
    </r>
  </si>
  <si>
    <t>RECYCLED</t>
  </si>
  <si>
    <t>TOTAL INCOMING TONS TO CFL</t>
  </si>
  <si>
    <t>CFL REPORT</t>
  </si>
  <si>
    <t xml:space="preserve">UVDS GREEN/WOOD </t>
  </si>
  <si>
    <t xml:space="preserve">UVR GREEN/WOOD </t>
  </si>
  <si>
    <t>UVR  ASPHALT / DIRT / CONCRETE</t>
  </si>
  <si>
    <t>UVR BUYBACK AT CFL</t>
  </si>
  <si>
    <t>UVDS TONS OF SOLID WASTE TO CFL</t>
  </si>
  <si>
    <r>
      <t>% RECYCLED</t>
    </r>
    <r>
      <rPr>
        <b/>
        <sz val="14"/>
        <rFont val="Arial"/>
        <family val="2"/>
      </rPr>
      <t xml:space="preserve"> OF SOLID WASTE FOR</t>
    </r>
    <r>
      <rPr>
        <b/>
        <sz val="14"/>
        <color indexed="12"/>
        <rFont val="Arial"/>
        <family val="2"/>
      </rPr>
      <t xml:space="preserve"> </t>
    </r>
    <r>
      <rPr>
        <b/>
        <sz val="14"/>
        <rFont val="Arial"/>
        <family val="2"/>
      </rPr>
      <t xml:space="preserve"> UVDS &amp; UVR</t>
    </r>
  </si>
  <si>
    <t xml:space="preserve">CFL DIVERSION SUMMARY </t>
  </si>
  <si>
    <t>CFL GREEN / WOOD WASTE</t>
  </si>
  <si>
    <t>CFL ASPHALT / DIRT / CONCRETE</t>
  </si>
  <si>
    <t xml:space="preserve">CFL WHITE METALS </t>
  </si>
  <si>
    <t>TONS OF SOLID WASTE FROM PUBLIC</t>
  </si>
  <si>
    <r>
      <t xml:space="preserve">% RECYCLED </t>
    </r>
    <r>
      <rPr>
        <b/>
        <sz val="14"/>
        <rFont val="Arial"/>
        <family val="2"/>
      </rPr>
      <t>FROM CFL PUBLIC</t>
    </r>
  </si>
  <si>
    <r>
      <t>TOTAL DIVERSION AT CFL (</t>
    </r>
    <r>
      <rPr>
        <b/>
        <sz val="14"/>
        <color indexed="12"/>
        <rFont val="Arial"/>
        <family val="2"/>
      </rPr>
      <t>RECYCLED</t>
    </r>
    <r>
      <rPr>
        <b/>
        <sz val="14"/>
        <rFont val="Arial"/>
        <family val="2"/>
      </rPr>
      <t>)</t>
    </r>
  </si>
  <si>
    <t>**COLOR INDICATES WHERE TO LOCATE NUMBERS</t>
  </si>
  <si>
    <t>**CLOVER FLAT LANDFILL - CFL</t>
  </si>
  <si>
    <t>**UPPER VALLEY DISPOSAL SERVICE - UVDS</t>
  </si>
  <si>
    <t>**UPPER VALLEY RECYCLE -UVR</t>
  </si>
  <si>
    <t>**UVR IS A SEPARATE ENTITY THAT DEALS IN THE LARGE VOLUMN GENERATOR OF RECYCLABLE PRODUCTS SUCH AS: STEEL*</t>
  </si>
  <si>
    <t>*SCRAP METALS*CARBOARD* SOIL CONDITIONERS AND POMACE</t>
  </si>
  <si>
    <t xml:space="preserve">**CURBSIDE: ALSO CALLED SINGLE STREAM IS UVDS PICK-UP OF CUSTOMERS TRASH/SOLID WASTE &amp; RECYCABLES </t>
  </si>
  <si>
    <r>
      <t>**"</t>
    </r>
    <r>
      <rPr>
        <b/>
        <sz val="14"/>
        <color indexed="12"/>
        <rFont val="Arial"/>
        <family val="2"/>
      </rPr>
      <t>R"</t>
    </r>
    <r>
      <rPr>
        <b/>
        <sz val="14"/>
        <rFont val="Arial"/>
        <family val="2"/>
      </rPr>
      <t xml:space="preserve">   IS FOR </t>
    </r>
    <r>
      <rPr>
        <b/>
        <sz val="14"/>
        <color indexed="12"/>
        <rFont val="Arial"/>
        <family val="2"/>
      </rPr>
      <t>RECYCLE</t>
    </r>
    <r>
      <rPr>
        <b/>
        <sz val="14"/>
        <rFont val="Arial"/>
        <family val="2"/>
      </rPr>
      <t xml:space="preserve"> MATERIAL</t>
    </r>
  </si>
  <si>
    <t>**GREEN SHEET**CURBSIDE BALE REPORT</t>
  </si>
  <si>
    <t>**CFL REPORT =CLOVER FLAT MONTHLY REPORT</t>
  </si>
  <si>
    <r>
      <t>UVDS &amp; UVR &amp; CFL DIVERSION SUMMARY</t>
    </r>
    <r>
      <rPr>
        <b/>
        <sz val="20"/>
        <color indexed="57"/>
        <rFont val="Arial"/>
        <family val="2"/>
      </rPr>
      <t xml:space="preserve"> </t>
    </r>
    <r>
      <rPr>
        <b/>
        <sz val="20"/>
        <color indexed="12"/>
        <rFont val="Arial"/>
        <family val="2"/>
      </rPr>
      <t>(RECYCLED)</t>
    </r>
  </si>
  <si>
    <t>FEBRUARY  2006</t>
  </si>
  <si>
    <t xml:space="preserve">       UVDS &amp; UVR TO CFL</t>
  </si>
  <si>
    <t xml:space="preserve">       PUBLIC TO CFL</t>
  </si>
  <si>
    <r>
      <t>TOTAL DIVERSION THRU CURBSIDE UVDS &amp; UVR (</t>
    </r>
    <r>
      <rPr>
        <b/>
        <sz val="14"/>
        <color indexed="12"/>
        <rFont val="Arial"/>
        <family val="2"/>
      </rPr>
      <t>RECYCLED</t>
    </r>
    <r>
      <rPr>
        <b/>
        <sz val="14"/>
        <rFont val="Arial"/>
        <family val="2"/>
      </rPr>
      <t>)</t>
    </r>
  </si>
  <si>
    <t>TOTAL % RECYCLED FROM CFL &amp; UVDS CURBSIDE</t>
  </si>
  <si>
    <r>
      <t xml:space="preserve">UVR TONS RECYCLED (INCLUDES UVR BUYBACK 108.37 </t>
    </r>
    <r>
      <rPr>
        <b/>
        <sz val="16"/>
        <color indexed="12"/>
        <rFont val="Arial"/>
        <family val="2"/>
      </rPr>
      <t>**</t>
    </r>
    <r>
      <rPr>
        <b/>
        <sz val="14"/>
        <rFont val="Arial"/>
        <family val="2"/>
      </rPr>
      <t xml:space="preserve"> TONS)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</si>
</sst>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00000"/>
  </numFmts>
  <fonts count="1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14"/>
      <color indexed="12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20"/>
      <color indexed="57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10" fontId="4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2" fontId="3" fillId="3" borderId="0" xfId="0" applyNumberFormat="1" applyFont="1" applyFill="1" applyBorder="1" applyAlignment="1">
      <alignment horizontal="right"/>
    </xf>
    <xf numFmtId="2" fontId="3" fillId="3" borderId="2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0" fontId="7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2" fontId="3" fillId="3" borderId="2" xfId="0" applyNumberFormat="1" applyFont="1" applyFill="1" applyBorder="1" applyAlignment="1">
      <alignment/>
    </xf>
    <xf numFmtId="9" fontId="4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/>
    </xf>
    <xf numFmtId="14" fontId="8" fillId="0" borderId="3" xfId="0" applyNumberFormat="1" applyFont="1" applyBorder="1" applyAlignment="1">
      <alignment horizontal="left"/>
    </xf>
    <xf numFmtId="2" fontId="8" fillId="0" borderId="4" xfId="0" applyNumberFormat="1" applyFont="1" applyBorder="1" applyAlignment="1">
      <alignment/>
    </xf>
    <xf numFmtId="2" fontId="3" fillId="2" borderId="2" xfId="0" applyNumberFormat="1" applyFont="1" applyFill="1" applyBorder="1" applyAlignment="1">
      <alignment horizontal="right"/>
    </xf>
    <xf numFmtId="10" fontId="4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10" fontId="4" fillId="0" borderId="5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0" fontId="4" fillId="2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14" fontId="3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yamate\Local%20Settings\Temporary%20Internet%20Files\OLK13D\Jill's%202006%20Green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yamate\Local%20Settings\Temporary%20Internet%20Files\OLK13D\Jill%20CFL%202006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</sheetNames>
    <sheetDataSet>
      <sheetData sheetId="0">
        <row r="38">
          <cell r="F38">
            <v>354.20929643068547</v>
          </cell>
        </row>
        <row r="50">
          <cell r="F50">
            <v>1743.2950000000003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</sheetNames>
    <sheetDataSet>
      <sheetData sheetId="1">
        <row r="5">
          <cell r="D5">
            <v>1084.71</v>
          </cell>
        </row>
        <row r="6">
          <cell r="D6">
            <v>2305.92</v>
          </cell>
        </row>
        <row r="10">
          <cell r="D10">
            <v>238.5</v>
          </cell>
        </row>
        <row r="11">
          <cell r="D11">
            <v>257.31</v>
          </cell>
        </row>
        <row r="12">
          <cell r="D12">
            <v>185.03</v>
          </cell>
        </row>
        <row r="27">
          <cell r="D27">
            <v>57.98</v>
          </cell>
        </row>
        <row r="28">
          <cell r="D28">
            <v>337</v>
          </cell>
        </row>
        <row r="29">
          <cell r="D29">
            <v>26.35</v>
          </cell>
        </row>
        <row r="35">
          <cell r="D35">
            <v>4492.840000000001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88.8515625" style="0" customWidth="1"/>
    <col min="2" max="2" width="16.28125" style="0" customWidth="1"/>
    <col min="3" max="3" width="11.7109375" style="0" customWidth="1"/>
    <col min="4" max="4" width="3.7109375" style="0" customWidth="1"/>
    <col min="5" max="5" width="21.7109375" style="0" customWidth="1"/>
    <col min="6" max="6" width="9.7109375" style="0" customWidth="1"/>
  </cols>
  <sheetData>
    <row r="1" ht="21" customHeight="1">
      <c r="A1" s="6"/>
    </row>
    <row r="2" spans="1:3" ht="27" thickBot="1">
      <c r="A2" s="27" t="s">
        <v>34</v>
      </c>
      <c r="B2" s="28"/>
      <c r="C2" s="2"/>
    </row>
    <row r="3" spans="1:3" ht="29.25" customHeight="1" thickBot="1">
      <c r="A3" s="29" t="s">
        <v>33</v>
      </c>
      <c r="B3" s="30"/>
      <c r="C3" s="2"/>
    </row>
    <row r="4" spans="1:3" ht="21" customHeight="1">
      <c r="A4" s="7" t="s">
        <v>0</v>
      </c>
      <c r="B4" s="1"/>
      <c r="C4" s="2"/>
    </row>
    <row r="5" spans="1:6" ht="18">
      <c r="A5" s="8" t="s">
        <v>1</v>
      </c>
      <c r="B5" s="9" t="s">
        <v>0</v>
      </c>
      <c r="C5" s="10"/>
      <c r="D5" s="11"/>
      <c r="E5" s="11"/>
      <c r="F5" s="11"/>
    </row>
    <row r="6" spans="1:6" ht="18.75" thickBot="1">
      <c r="A6" s="8"/>
      <c r="B6" s="9"/>
      <c r="C6" s="10"/>
      <c r="D6" s="11"/>
      <c r="E6" s="11"/>
      <c r="F6" s="11"/>
    </row>
    <row r="7" spans="1:6" ht="18.75" thickBot="1">
      <c r="A7" s="3" t="s">
        <v>2</v>
      </c>
      <c r="B7" s="11"/>
      <c r="C7" s="11"/>
      <c r="D7" s="11"/>
      <c r="E7" s="11"/>
      <c r="F7" s="11"/>
    </row>
    <row r="8" spans="1:6" ht="18">
      <c r="A8" s="12" t="s">
        <v>3</v>
      </c>
      <c r="B8" s="13">
        <f>'[1]2006'!$F$38</f>
        <v>354.20929643068547</v>
      </c>
      <c r="C8" s="14">
        <f>B8/B23</f>
        <v>0.15360866657589398</v>
      </c>
      <c r="D8" s="14" t="s">
        <v>4</v>
      </c>
      <c r="E8" s="15" t="s">
        <v>5</v>
      </c>
      <c r="F8" s="11"/>
    </row>
    <row r="9" spans="1:6" ht="21" thickBot="1">
      <c r="A9" s="12" t="s">
        <v>39</v>
      </c>
      <c r="B9" s="31">
        <f>'[1]2006'!$F$50</f>
        <v>1743.2950000000003</v>
      </c>
      <c r="C9" s="14">
        <f>B9/B14</f>
        <v>0.38801626588082366</v>
      </c>
      <c r="D9" s="14" t="s">
        <v>4</v>
      </c>
      <c r="E9" s="15" t="s">
        <v>5</v>
      </c>
      <c r="F9" s="11"/>
    </row>
    <row r="10" spans="1:6" ht="18.75" thickTop="1">
      <c r="A10" s="12"/>
      <c r="B10" s="13">
        <f>SUM(B8:B9)</f>
        <v>2097.504296430686</v>
      </c>
      <c r="C10" s="35"/>
      <c r="D10" s="14"/>
      <c r="E10" s="15"/>
      <c r="F10" s="11"/>
    </row>
    <row r="11" spans="1:6" ht="18.75" thickBot="1">
      <c r="A11" s="12"/>
      <c r="B11" s="16"/>
      <c r="C11" s="35"/>
      <c r="D11" s="14"/>
      <c r="E11" s="12"/>
      <c r="F11" s="11"/>
    </row>
    <row r="12" spans="1:6" ht="18.75" thickBot="1">
      <c r="A12" s="5" t="s">
        <v>6</v>
      </c>
      <c r="B12" s="38">
        <f>C8+C9</f>
        <v>0.5416249324567176</v>
      </c>
      <c r="C12" s="35" t="s">
        <v>7</v>
      </c>
      <c r="D12" s="14"/>
      <c r="E12" s="12"/>
      <c r="F12" s="11"/>
    </row>
    <row r="13" spans="1:6" ht="18.75" thickBot="1">
      <c r="A13" s="12"/>
      <c r="B13" s="16"/>
      <c r="C13" s="10"/>
      <c r="D13" s="14"/>
      <c r="E13" s="12"/>
      <c r="F13" s="11"/>
    </row>
    <row r="14" spans="1:6" ht="18.75" thickBot="1">
      <c r="A14" s="3" t="s">
        <v>8</v>
      </c>
      <c r="B14" s="17">
        <f>'[2]BP FEB '!$D$35</f>
        <v>4492.840000000001</v>
      </c>
      <c r="C14" s="10"/>
      <c r="D14" s="14"/>
      <c r="E14" s="18" t="s">
        <v>9</v>
      </c>
      <c r="F14" s="11"/>
    </row>
    <row r="15" spans="1:6" ht="18">
      <c r="A15" s="41" t="s">
        <v>35</v>
      </c>
      <c r="B15" s="16"/>
      <c r="C15" s="10"/>
      <c r="D15" s="14"/>
      <c r="E15" s="12"/>
      <c r="F15" s="11"/>
    </row>
    <row r="16" spans="1:8" ht="18">
      <c r="A16" s="12" t="s">
        <v>10</v>
      </c>
      <c r="B16" s="19">
        <f>'[2]BP FEB '!$D$10</f>
        <v>238.5</v>
      </c>
      <c r="C16" s="14">
        <f>B16/B14</f>
        <v>0.05308446327935113</v>
      </c>
      <c r="D16" s="14" t="s">
        <v>4</v>
      </c>
      <c r="E16" s="18" t="s">
        <v>9</v>
      </c>
      <c r="F16" s="11"/>
      <c r="H16" s="4"/>
    </row>
    <row r="17" spans="1:8" ht="18">
      <c r="A17" s="12" t="s">
        <v>11</v>
      </c>
      <c r="B17" s="19">
        <f>'[2]BP FEB '!$D$11</f>
        <v>257.31</v>
      </c>
      <c r="C17" s="14">
        <f>B17/B14</f>
        <v>0.05727112472289241</v>
      </c>
      <c r="D17" s="14" t="s">
        <v>4</v>
      </c>
      <c r="E17" s="18" t="s">
        <v>9</v>
      </c>
      <c r="F17" s="11"/>
      <c r="H17" s="4"/>
    </row>
    <row r="18" spans="1:6" ht="18.75" thickBot="1">
      <c r="A18" s="12" t="s">
        <v>12</v>
      </c>
      <c r="B18" s="20">
        <f>'[2]BP FEB '!$D$12</f>
        <v>185.03</v>
      </c>
      <c r="C18" s="14">
        <f>B18/B14</f>
        <v>0.041183304991942726</v>
      </c>
      <c r="D18" s="14" t="s">
        <v>4</v>
      </c>
      <c r="E18" s="18" t="s">
        <v>9</v>
      </c>
      <c r="F18" s="11"/>
    </row>
    <row r="19" spans="1:6" ht="18.75" thickTop="1">
      <c r="A19" s="12"/>
      <c r="B19" s="19">
        <f>SUM(B16:B18)</f>
        <v>680.84</v>
      </c>
      <c r="C19" s="22"/>
      <c r="D19" s="14"/>
      <c r="E19" s="12"/>
      <c r="F19" s="11"/>
    </row>
    <row r="20" spans="1:6" ht="18">
      <c r="A20" s="12"/>
      <c r="B20" s="21"/>
      <c r="C20" s="22"/>
      <c r="D20" s="14"/>
      <c r="E20" s="12"/>
      <c r="F20" s="11"/>
    </row>
    <row r="21" spans="1:6" ht="18.75" thickBot="1">
      <c r="A21" s="12" t="s">
        <v>13</v>
      </c>
      <c r="B21" s="20">
        <v>108.37</v>
      </c>
      <c r="C21" s="14">
        <f>B21/B14</f>
        <v>0.02412060077812697</v>
      </c>
      <c r="D21" s="14"/>
      <c r="E21" s="18" t="s">
        <v>9</v>
      </c>
      <c r="F21" s="11"/>
    </row>
    <row r="22" spans="1:6" ht="18.75" thickTop="1">
      <c r="A22" s="12"/>
      <c r="B22" s="21"/>
      <c r="C22" s="10"/>
      <c r="D22" s="14"/>
      <c r="E22" s="12"/>
      <c r="F22" s="11"/>
    </row>
    <row r="23" spans="1:6" ht="18.75" thickBot="1">
      <c r="A23" s="12" t="s">
        <v>14</v>
      </c>
      <c r="B23" s="20">
        <f>'[2]BP FEB '!$D$6</f>
        <v>2305.92</v>
      </c>
      <c r="C23" s="22"/>
      <c r="D23" s="14"/>
      <c r="E23" s="18" t="s">
        <v>9</v>
      </c>
      <c r="F23" s="11"/>
    </row>
    <row r="24" spans="1:6" ht="19.5" thickBot="1" thickTop="1">
      <c r="A24" s="8"/>
      <c r="B24" s="21"/>
      <c r="C24" s="10"/>
      <c r="D24" s="10"/>
      <c r="E24" s="8"/>
      <c r="F24" s="11"/>
    </row>
    <row r="25" spans="1:6" ht="18.75" thickBot="1">
      <c r="A25" s="5" t="s">
        <v>15</v>
      </c>
      <c r="B25" s="32">
        <f>SUM(C16:C18)+C21</f>
        <v>0.17565949377231324</v>
      </c>
      <c r="C25" s="36" t="s">
        <v>7</v>
      </c>
      <c r="D25" s="37"/>
      <c r="E25" s="24"/>
      <c r="F25" s="11"/>
    </row>
    <row r="26" spans="1:7" ht="18.75" thickBot="1">
      <c r="A26" s="11"/>
      <c r="B26" s="23"/>
      <c r="C26" s="11"/>
      <c r="D26" s="11"/>
      <c r="E26" s="24"/>
      <c r="F26" s="11"/>
      <c r="G26" t="s">
        <v>0</v>
      </c>
    </row>
    <row r="27" spans="1:6" ht="18.75" thickBot="1">
      <c r="A27" s="42" t="s">
        <v>16</v>
      </c>
      <c r="B27" s="8"/>
      <c r="C27" s="10"/>
      <c r="D27" s="11"/>
      <c r="E27" s="11"/>
      <c r="F27" s="11"/>
    </row>
    <row r="28" spans="1:6" ht="18">
      <c r="A28" s="39" t="s">
        <v>36</v>
      </c>
      <c r="B28" s="8"/>
      <c r="C28" s="10"/>
      <c r="D28" s="11"/>
      <c r="E28" s="11"/>
      <c r="F28" s="11"/>
    </row>
    <row r="29" spans="1:6" ht="18">
      <c r="A29" s="8" t="s">
        <v>17</v>
      </c>
      <c r="B29" s="17">
        <f>'[2]BP FEB '!$D$27</f>
        <v>57.98</v>
      </c>
      <c r="C29" s="14">
        <f>B29/B14</f>
        <v>0.012904977697848128</v>
      </c>
      <c r="D29" s="14" t="s">
        <v>4</v>
      </c>
      <c r="E29" s="18" t="s">
        <v>9</v>
      </c>
      <c r="F29" s="11"/>
    </row>
    <row r="30" spans="1:6" ht="18">
      <c r="A30" s="8" t="s">
        <v>18</v>
      </c>
      <c r="B30" s="19">
        <f>'[2]BP FEB '!$D$28</f>
        <v>337</v>
      </c>
      <c r="C30" s="14">
        <f>B30/B14</f>
        <v>0.07500823532554017</v>
      </c>
      <c r="D30" s="14" t="s">
        <v>4</v>
      </c>
      <c r="E30" s="18" t="s">
        <v>9</v>
      </c>
      <c r="F30" s="11"/>
    </row>
    <row r="31" spans="1:6" ht="18.75" thickBot="1">
      <c r="A31" s="8" t="s">
        <v>19</v>
      </c>
      <c r="B31" s="20">
        <f>'[2]BP FEB '!$D$29</f>
        <v>26.35</v>
      </c>
      <c r="C31" s="14">
        <f>B31/B14</f>
        <v>0.0058648872428130085</v>
      </c>
      <c r="D31" s="14" t="s">
        <v>4</v>
      </c>
      <c r="E31" s="18" t="s">
        <v>9</v>
      </c>
      <c r="F31" s="11"/>
    </row>
    <row r="32" spans="1:6" ht="18.75" thickTop="1">
      <c r="A32" s="8"/>
      <c r="B32" s="19">
        <f>SUM(B29:B31)</f>
        <v>421.33000000000004</v>
      </c>
      <c r="C32" s="10"/>
      <c r="D32" s="14"/>
      <c r="E32" s="18"/>
      <c r="F32" s="11"/>
    </row>
    <row r="33" spans="1:6" ht="18">
      <c r="A33" s="8"/>
      <c r="B33" s="21"/>
      <c r="C33" s="10"/>
      <c r="D33" s="14"/>
      <c r="E33" s="18"/>
      <c r="F33" s="11"/>
    </row>
    <row r="34" spans="1:6" ht="18.75" thickBot="1">
      <c r="A34" s="8" t="s">
        <v>20</v>
      </c>
      <c r="B34" s="25">
        <f>'[2]BP FEB '!$D$5</f>
        <v>1084.71</v>
      </c>
      <c r="C34" s="10"/>
      <c r="D34" s="11"/>
      <c r="E34" s="18" t="s">
        <v>9</v>
      </c>
      <c r="F34" s="11"/>
    </row>
    <row r="35" spans="1:6" ht="18.75" thickTop="1">
      <c r="A35" s="8"/>
      <c r="B35" s="21"/>
      <c r="C35" s="11"/>
      <c r="D35" s="11"/>
      <c r="E35" s="11"/>
      <c r="F35" s="11"/>
    </row>
    <row r="36" spans="1:6" ht="18.75" thickBot="1">
      <c r="A36" s="8"/>
      <c r="B36" s="21"/>
      <c r="C36" s="10"/>
      <c r="D36" s="11"/>
      <c r="E36" s="11"/>
      <c r="F36" s="11"/>
    </row>
    <row r="37" spans="1:7" ht="18.75" thickBot="1">
      <c r="A37" s="5" t="s">
        <v>21</v>
      </c>
      <c r="B37" s="32">
        <f>SUM(C29:C31)</f>
        <v>0.0937781002662013</v>
      </c>
      <c r="C37" s="36" t="s">
        <v>7</v>
      </c>
      <c r="D37" s="37"/>
      <c r="E37" s="10"/>
      <c r="F37" s="11"/>
      <c r="G37" t="s">
        <v>0</v>
      </c>
    </row>
    <row r="38" spans="1:6" ht="18">
      <c r="A38" s="11" t="s">
        <v>0</v>
      </c>
      <c r="B38" s="11"/>
      <c r="C38" s="11"/>
      <c r="D38" s="11"/>
      <c r="E38" s="11"/>
      <c r="F38" s="11"/>
    </row>
    <row r="39" spans="1:6" ht="18.75" thickBot="1">
      <c r="A39" s="11"/>
      <c r="B39" s="11"/>
      <c r="C39" s="11"/>
      <c r="D39" s="11"/>
      <c r="E39" s="11"/>
      <c r="F39" s="11"/>
    </row>
    <row r="40" spans="1:6" ht="18.75" thickBot="1">
      <c r="A40" s="3" t="s">
        <v>22</v>
      </c>
      <c r="B40" s="35">
        <f>B25+B37</f>
        <v>0.2694375940385145</v>
      </c>
      <c r="C40" s="26"/>
      <c r="D40" s="11"/>
      <c r="E40" s="24"/>
      <c r="F40" s="11"/>
    </row>
    <row r="41" spans="1:6" ht="18.75" thickBot="1">
      <c r="A41" s="3" t="s">
        <v>37</v>
      </c>
      <c r="B41" s="34">
        <f>B12</f>
        <v>0.5416249324567176</v>
      </c>
      <c r="C41" s="11"/>
      <c r="D41" s="11"/>
      <c r="E41" s="11"/>
      <c r="F41" s="11"/>
    </row>
    <row r="42" spans="1:6" ht="18">
      <c r="A42" s="33"/>
      <c r="B42" s="14">
        <f>SUM(B40:B41)</f>
        <v>0.8110625264952321</v>
      </c>
      <c r="C42" s="5" t="s">
        <v>38</v>
      </c>
      <c r="D42" s="5"/>
      <c r="E42" s="5"/>
      <c r="F42" s="11"/>
    </row>
    <row r="43" s="11" customFormat="1" ht="18.75" customHeight="1">
      <c r="A43" s="8" t="s">
        <v>23</v>
      </c>
    </row>
    <row r="44" s="11" customFormat="1" ht="18.75" customHeight="1">
      <c r="A44" s="39" t="s">
        <v>24</v>
      </c>
    </row>
    <row r="45" s="11" customFormat="1" ht="18.75" customHeight="1">
      <c r="A45" s="8" t="s">
        <v>25</v>
      </c>
    </row>
    <row r="46" s="11" customFormat="1" ht="18.75" customHeight="1">
      <c r="A46" s="8" t="s">
        <v>26</v>
      </c>
    </row>
    <row r="47" s="11" customFormat="1" ht="18.75" customHeight="1">
      <c r="A47" s="8" t="s">
        <v>27</v>
      </c>
    </row>
    <row r="48" s="11" customFormat="1" ht="18.75" customHeight="1">
      <c r="A48" s="8" t="s">
        <v>28</v>
      </c>
    </row>
    <row r="49" s="11" customFormat="1" ht="18.75" customHeight="1">
      <c r="A49" s="8" t="s">
        <v>29</v>
      </c>
    </row>
    <row r="50" s="11" customFormat="1" ht="18.75" customHeight="1">
      <c r="A50" s="8" t="s">
        <v>30</v>
      </c>
    </row>
    <row r="51" s="11" customFormat="1" ht="18.75" customHeight="1">
      <c r="A51" s="40" t="s">
        <v>31</v>
      </c>
    </row>
    <row r="52" s="11" customFormat="1" ht="18.75" customHeight="1">
      <c r="A52" s="39" t="s">
        <v>32</v>
      </c>
    </row>
    <row r="53" s="11" customFormat="1" ht="18.75" customHeight="1">
      <c r="A53" s="37"/>
    </row>
  </sheetData>
  <printOptions horizontalCentered="1" verticalCentered="1"/>
  <pageMargins left="0" right="0" top="0" bottom="0" header="0.5" footer="0.5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jpahl</cp:lastModifiedBy>
  <cp:lastPrinted>2005-11-15T18:46:01Z</cp:lastPrinted>
  <dcterms:created xsi:type="dcterms:W3CDTF">2005-08-09T19:18:06Z</dcterms:created>
  <dcterms:modified xsi:type="dcterms:W3CDTF">2006-03-15T00:26:46Z</dcterms:modified>
  <cp:category/>
  <cp:version/>
  <cp:contentType/>
  <cp:contentStatus/>
</cp:coreProperties>
</file>