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BP AU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<sst xmlns="http://schemas.openxmlformats.org/spreadsheetml/2006/main" count="49" uniqueCount="39">
  <si>
    <t>CLOVER FLAT LANDFILL TONAGE &amp; VOLUME REPORT</t>
  </si>
  <si>
    <t>MONTH OF AUGUST 05</t>
  </si>
  <si>
    <t>TONS</t>
  </si>
  <si>
    <t>TOTAL INCOMING TONS RECEIVED BY CFL AND UVR</t>
  </si>
  <si>
    <t xml:space="preserve"> </t>
  </si>
  <si>
    <t>UVDS / UVR RECYCLED</t>
  </si>
  <si>
    <t>Green / Wood</t>
  </si>
  <si>
    <t>Asphalt / Dirt / Concrete</t>
  </si>
  <si>
    <t>Cardboard</t>
  </si>
  <si>
    <t>Paper</t>
  </si>
  <si>
    <t>Plastic</t>
  </si>
  <si>
    <t>Glass</t>
  </si>
  <si>
    <t>Metals/Aluminum</t>
  </si>
  <si>
    <t>Oil</t>
  </si>
  <si>
    <t>Batteries</t>
  </si>
  <si>
    <t>CRT/TVs</t>
  </si>
  <si>
    <t>Tires</t>
  </si>
  <si>
    <t>Other</t>
  </si>
  <si>
    <t xml:space="preserve">CFL PUBLIC RECYCLED  </t>
  </si>
  <si>
    <t xml:space="preserve">Green / Wood </t>
  </si>
  <si>
    <t>Metals</t>
  </si>
  <si>
    <t>TOTAL RECYCLED PRODUCTS</t>
  </si>
  <si>
    <t xml:space="preserve">TONS </t>
  </si>
  <si>
    <t>TONS USED FOR ADC (GROUND)</t>
  </si>
  <si>
    <t xml:space="preserve">TONS OF MATERIAL RECEIVED AT THE LANDFILL FOR DISPOSAL </t>
  </si>
  <si>
    <t>%</t>
  </si>
  <si>
    <t>TOTAL TONS RECEIVED BY CFL AND UVR</t>
  </si>
  <si>
    <t>TOTAL TONS RECYCLED @ UVR</t>
  </si>
  <si>
    <t>The following material on site based on visual survey are in cubic yards</t>
  </si>
  <si>
    <t>Week Ending</t>
  </si>
  <si>
    <t>Concrete</t>
  </si>
  <si>
    <t>Chip &amp; Grind</t>
  </si>
  <si>
    <t xml:space="preserve">CU of Clean Green Shipped to UVR  </t>
  </si>
  <si>
    <t xml:space="preserve">CU of Clean Green Shipped to Biomas  </t>
  </si>
  <si>
    <t>TOTAL INCOMING TONS/VEHS PER DAY</t>
  </si>
  <si>
    <t># VEHS PUBLIC</t>
  </si>
  <si>
    <t>#VEHS UVDS</t>
  </si>
  <si>
    <t># VEHS UVR</t>
  </si>
  <si>
    <t>TOTAL INCOMING TONS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</si>
</sst>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</numFmts>
  <fonts count="19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Accounting"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u val="singleAccounting"/>
      <sz val="14"/>
      <name val="Arial"/>
      <family val="2"/>
    </font>
    <font>
      <b/>
      <u val="singleAccounting"/>
      <sz val="14"/>
      <name val="Arial"/>
      <family val="2"/>
    </font>
    <font>
      <sz val="10"/>
      <color indexed="12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15" applyNumberFormat="1" applyFont="1" applyFill="1" applyAlignment="1">
      <alignment/>
    </xf>
    <xf numFmtId="164" fontId="9" fillId="0" borderId="0" xfId="15" applyNumberFormat="1" applyFont="1" applyFill="1" applyAlignment="1">
      <alignment horizontal="right"/>
    </xf>
    <xf numFmtId="1" fontId="9" fillId="0" borderId="7" xfId="15" applyNumberFormat="1" applyFont="1" applyFill="1" applyBorder="1" applyAlignment="1">
      <alignment horizontal="right"/>
    </xf>
    <xf numFmtId="2" fontId="10" fillId="0" borderId="0" xfId="15" applyNumberFormat="1" applyFont="1" applyFill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Fill="1" applyAlignment="1">
      <alignment horizontal="right"/>
    </xf>
    <xf numFmtId="0" fontId="11" fillId="0" borderId="0" xfId="0" applyFont="1" applyBorder="1" applyAlignment="1">
      <alignment/>
    </xf>
    <xf numFmtId="164" fontId="11" fillId="0" borderId="0" xfId="15" applyNumberFormat="1" applyFont="1" applyFill="1" applyBorder="1" applyAlignment="1">
      <alignment/>
    </xf>
    <xf numFmtId="164" fontId="11" fillId="0" borderId="0" xfId="15" applyNumberFormat="1" applyFont="1" applyFill="1" applyBorder="1" applyAlignment="1">
      <alignment horizontal="right"/>
    </xf>
    <xf numFmtId="164" fontId="11" fillId="0" borderId="0" xfId="15" applyNumberFormat="1" applyFont="1" applyFill="1" applyBorder="1" applyAlignment="1">
      <alignment/>
    </xf>
    <xf numFmtId="164" fontId="7" fillId="0" borderId="0" xfId="15" applyNumberFormat="1" applyFont="1" applyFill="1" applyAlignment="1">
      <alignment/>
    </xf>
    <xf numFmtId="0" fontId="8" fillId="0" borderId="0" xfId="0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64" fontId="12" fillId="0" borderId="0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horizontal="right"/>
    </xf>
    <xf numFmtId="168" fontId="12" fillId="0" borderId="7" xfId="15" applyNumberFormat="1" applyFont="1" applyFill="1" applyBorder="1" applyAlignment="1">
      <alignment horizontal="right"/>
    </xf>
    <xf numFmtId="168" fontId="12" fillId="0" borderId="8" xfId="15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64" fontId="12" fillId="0" borderId="0" xfId="15" applyNumberFormat="1" applyFont="1" applyFill="1" applyAlignment="1">
      <alignment/>
    </xf>
    <xf numFmtId="164" fontId="12" fillId="0" borderId="0" xfId="15" applyNumberFormat="1" applyFont="1" applyFill="1" applyAlignment="1">
      <alignment horizontal="center"/>
    </xf>
    <xf numFmtId="168" fontId="12" fillId="0" borderId="8" xfId="0" applyNumberFormat="1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168" fontId="12" fillId="0" borderId="8" xfId="15" applyNumberFormat="1" applyFont="1" applyFill="1" applyBorder="1" applyAlignment="1">
      <alignment/>
    </xf>
    <xf numFmtId="164" fontId="12" fillId="0" borderId="0" xfId="15" applyNumberFormat="1" applyFont="1" applyFill="1" applyAlignment="1">
      <alignment horizontal="left"/>
    </xf>
    <xf numFmtId="164" fontId="12" fillId="0" borderId="0" xfId="15" applyNumberFormat="1" applyFont="1" applyFill="1" applyAlignment="1">
      <alignment horizontal="right"/>
    </xf>
    <xf numFmtId="2" fontId="9" fillId="0" borderId="9" xfId="15" applyNumberFormat="1" applyFont="1" applyFill="1" applyBorder="1" applyAlignment="1">
      <alignment/>
    </xf>
    <xf numFmtId="0" fontId="8" fillId="0" borderId="0" xfId="0" applyFont="1" applyFill="1" applyAlignment="1">
      <alignment horizontal="left" vertical="justify"/>
    </xf>
    <xf numFmtId="0" fontId="12" fillId="0" borderId="0" xfId="0" applyFont="1" applyFill="1" applyAlignment="1">
      <alignment horizontal="left" vertical="justify"/>
    </xf>
    <xf numFmtId="0" fontId="12" fillId="0" borderId="0" xfId="0" applyFont="1" applyFill="1" applyBorder="1" applyAlignment="1">
      <alignment horizontal="left" vertical="justify"/>
    </xf>
    <xf numFmtId="2" fontId="12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Alignment="1">
      <alignment horizontal="left" vertical="justify"/>
    </xf>
    <xf numFmtId="0" fontId="12" fillId="0" borderId="0" xfId="0" applyFont="1" applyFill="1" applyBorder="1" applyAlignment="1">
      <alignment horizontal="right" vertical="justify"/>
    </xf>
    <xf numFmtId="2" fontId="12" fillId="0" borderId="7" xfId="15" applyNumberFormat="1" applyFont="1" applyFill="1" applyBorder="1" applyAlignment="1">
      <alignment/>
    </xf>
    <xf numFmtId="2" fontId="12" fillId="0" borderId="8" xfId="0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/>
    </xf>
    <xf numFmtId="2" fontId="9" fillId="0" borderId="0" xfId="15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 vertical="justify"/>
    </xf>
    <xf numFmtId="1" fontId="5" fillId="0" borderId="0" xfId="0" applyNumberFormat="1" applyFont="1" applyFill="1" applyBorder="1" applyAlignment="1">
      <alignment horizontal="right" vertical="justify"/>
    </xf>
    <xf numFmtId="0" fontId="9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left" vertical="justify"/>
    </xf>
    <xf numFmtId="2" fontId="12" fillId="0" borderId="7" xfId="15" applyNumberFormat="1" applyFont="1" applyFill="1" applyBorder="1" applyAlignment="1">
      <alignment/>
    </xf>
    <xf numFmtId="2" fontId="9" fillId="0" borderId="7" xfId="15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right" vertical="justify"/>
    </xf>
    <xf numFmtId="2" fontId="5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7" fillId="0" borderId="0" xfId="0" applyFont="1" applyFill="1" applyBorder="1" applyAlignment="1">
      <alignment horizontal="right" vertical="justify"/>
    </xf>
    <xf numFmtId="164" fontId="6" fillId="0" borderId="0" xfId="15" applyNumberFormat="1" applyFont="1" applyFill="1" applyAlignment="1">
      <alignment horizontal="left" vertical="justify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9" fillId="0" borderId="0" xfId="0" applyFont="1" applyFill="1" applyAlignment="1">
      <alignment horizontal="left" vertical="justify"/>
    </xf>
    <xf numFmtId="1" fontId="5" fillId="0" borderId="7" xfId="15" applyNumberFormat="1" applyFont="1" applyFill="1" applyBorder="1" applyAlignment="1">
      <alignment horizontal="right"/>
    </xf>
    <xf numFmtId="10" fontId="5" fillId="0" borderId="7" xfId="15" applyNumberFormat="1" applyFont="1" applyFill="1" applyBorder="1" applyAlignment="1">
      <alignment horizontal="center" vertical="justify"/>
    </xf>
    <xf numFmtId="2" fontId="9" fillId="0" borderId="0" xfId="0" applyNumberFormat="1" applyFont="1" applyFill="1" applyAlignment="1">
      <alignment horizontal="left" vertical="justify" readingOrder="1"/>
    </xf>
    <xf numFmtId="0" fontId="7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" fontId="5" fillId="0" borderId="8" xfId="15" applyNumberFormat="1" applyFont="1" applyFill="1" applyBorder="1" applyAlignment="1">
      <alignment horizontal="right" vertical="justify"/>
    </xf>
    <xf numFmtId="9" fontId="5" fillId="0" borderId="7" xfId="15" applyNumberFormat="1" applyFont="1" applyFill="1" applyBorder="1" applyAlignment="1">
      <alignment horizontal="center" vertical="justify"/>
    </xf>
    <xf numFmtId="164" fontId="6" fillId="0" borderId="0" xfId="15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2" fontId="13" fillId="0" borderId="0" xfId="15" applyNumberFormat="1" applyFont="1" applyFill="1" applyBorder="1" applyAlignment="1">
      <alignment horizontal="right" vertical="justify"/>
    </xf>
    <xf numFmtId="1" fontId="5" fillId="0" borderId="7" xfId="15" applyNumberFormat="1" applyFont="1" applyFill="1" applyBorder="1" applyAlignment="1">
      <alignment horizontal="right" vertical="justify"/>
    </xf>
    <xf numFmtId="2" fontId="14" fillId="0" borderId="0" xfId="15" applyNumberFormat="1" applyFont="1" applyFill="1" applyBorder="1" applyAlignment="1">
      <alignment horizontal="right" vertical="justify"/>
    </xf>
    <xf numFmtId="0" fontId="7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4" fontId="12" fillId="0" borderId="0" xfId="15" applyNumberFormat="1" applyFont="1" applyAlignment="1">
      <alignment/>
    </xf>
    <xf numFmtId="0" fontId="12" fillId="0" borderId="0" xfId="0" applyFont="1" applyAlignment="1">
      <alignment/>
    </xf>
    <xf numFmtId="164" fontId="9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4" fontId="9" fillId="0" borderId="0" xfId="0" applyNumberFormat="1" applyFont="1" applyFill="1" applyAlignment="1">
      <alignment horizontal="left"/>
    </xf>
    <xf numFmtId="165" fontId="12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15" applyNumberFormat="1" applyFont="1" applyFill="1" applyAlignment="1">
      <alignment/>
    </xf>
    <xf numFmtId="164" fontId="0" fillId="0" borderId="0" xfId="15" applyNumberFormat="1" applyFont="1" applyFill="1" applyAlignment="1">
      <alignment/>
    </xf>
    <xf numFmtId="14" fontId="7" fillId="0" borderId="0" xfId="0" applyNumberFormat="1" applyFont="1" applyFill="1" applyBorder="1" applyAlignment="1">
      <alignment horizontal="left"/>
    </xf>
    <xf numFmtId="165" fontId="7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165" fontId="5" fillId="0" borderId="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14" fontId="12" fillId="0" borderId="0" xfId="0" applyNumberFormat="1" applyFont="1" applyFill="1" applyAlignment="1">
      <alignment/>
    </xf>
    <xf numFmtId="164" fontId="12" fillId="0" borderId="0" xfId="15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12" fillId="0" borderId="0" xfId="15" applyNumberFormat="1" applyFont="1" applyFill="1" applyAlignment="1">
      <alignment horizontal="center"/>
    </xf>
    <xf numFmtId="0" fontId="17" fillId="0" borderId="0" xfId="0" applyFont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12" fillId="0" borderId="0" xfId="15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8" fillId="0" borderId="0" xfId="15" applyNumberFormat="1" applyFont="1" applyFill="1" applyAlignment="1">
      <alignment horizontal="center"/>
    </xf>
    <xf numFmtId="0" fontId="12" fillId="0" borderId="0" xfId="0" applyNumberFormat="1" applyFont="1" applyAlignment="1">
      <alignment horizontal="center"/>
    </xf>
    <xf numFmtId="164" fontId="12" fillId="0" borderId="0" xfId="15" applyNumberFormat="1" applyFont="1" applyFill="1" applyAlignment="1">
      <alignment/>
    </xf>
    <xf numFmtId="164" fontId="12" fillId="0" borderId="7" xfId="15" applyNumberFormat="1" applyFont="1" applyFill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15" applyNumberFormat="1" applyFont="1" applyFill="1" applyAlignment="1">
      <alignment/>
    </xf>
    <xf numFmtId="165" fontId="7" fillId="0" borderId="0" xfId="15" applyNumberFormat="1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stomer%20Service\Zorka\CFL%20%20monthly%20reports%202005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9">
        <row r="7">
          <cell r="B7">
            <v>61.49</v>
          </cell>
          <cell r="C7">
            <v>273.62</v>
          </cell>
          <cell r="D7">
            <v>213</v>
          </cell>
        </row>
        <row r="8">
          <cell r="B8">
            <v>21.38</v>
          </cell>
        </row>
        <row r="9">
          <cell r="B9">
            <v>164.8</v>
          </cell>
          <cell r="D9">
            <v>148.89</v>
          </cell>
        </row>
        <row r="10">
          <cell r="E10">
            <v>5018.849999999999</v>
          </cell>
        </row>
        <row r="13">
          <cell r="E13">
            <v>19.18</v>
          </cell>
        </row>
        <row r="14">
          <cell r="E14">
            <v>0</v>
          </cell>
        </row>
        <row r="15">
          <cell r="E15">
            <v>2.91</v>
          </cell>
        </row>
        <row r="16">
          <cell r="E16">
            <v>39.64</v>
          </cell>
        </row>
        <row r="17">
          <cell r="E17">
            <v>4.54</v>
          </cell>
        </row>
        <row r="18">
          <cell r="E18">
            <v>2.32</v>
          </cell>
        </row>
        <row r="19">
          <cell r="E19">
            <v>0.85</v>
          </cell>
        </row>
        <row r="20">
          <cell r="E20">
            <v>0</v>
          </cell>
        </row>
        <row r="34">
          <cell r="E34">
            <v>38.367700000000006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BreakPreview" zoomScale="75" zoomScaleNormal="75" zoomScaleSheetLayoutView="75" workbookViewId="0" topLeftCell="A1">
      <selection activeCell="A1" sqref="A1:F82"/>
    </sheetView>
  </sheetViews>
  <sheetFormatPr defaultColWidth="9.140625" defaultRowHeight="12.75"/>
  <cols>
    <col min="1" max="1" width="53.421875" style="0" customWidth="1"/>
    <col min="2" max="2" width="20.57421875" style="156" customWidth="1"/>
    <col min="3" max="3" width="17.7109375" style="157" customWidth="1"/>
    <col min="4" max="6" width="17.7109375" style="0" customWidth="1"/>
  </cols>
  <sheetData>
    <row r="1" spans="1:7" s="5" customFormat="1" ht="27.75">
      <c r="A1" s="1" t="s">
        <v>0</v>
      </c>
      <c r="B1" s="2"/>
      <c r="C1" s="2"/>
      <c r="D1" s="2"/>
      <c r="E1" s="3"/>
      <c r="F1" s="4"/>
      <c r="G1" s="4"/>
    </row>
    <row r="2" spans="1:7" s="5" customFormat="1" ht="28.5" thickBot="1">
      <c r="A2" s="6" t="s">
        <v>1</v>
      </c>
      <c r="B2" s="7"/>
      <c r="C2" s="7"/>
      <c r="D2" s="7"/>
      <c r="E2" s="8"/>
      <c r="F2" s="4"/>
      <c r="G2" s="4"/>
    </row>
    <row r="3" spans="1:7" s="13" customFormat="1" ht="20.25">
      <c r="A3" s="9"/>
      <c r="B3" s="10"/>
      <c r="C3" s="11"/>
      <c r="D3" s="9" t="s">
        <v>2</v>
      </c>
      <c r="E3" s="12"/>
      <c r="F3" s="12"/>
      <c r="G3" s="12"/>
    </row>
    <row r="4" spans="1:8" s="13" customFormat="1" ht="27" customHeight="1">
      <c r="A4" s="14" t="s">
        <v>3</v>
      </c>
      <c r="B4" s="15"/>
      <c r="C4" s="16" t="s">
        <v>4</v>
      </c>
      <c r="D4" s="17">
        <f>'[1]Aug'!$E$10</f>
        <v>5018.849999999999</v>
      </c>
      <c r="E4" s="18"/>
      <c r="F4" s="19"/>
      <c r="H4" s="20"/>
    </row>
    <row r="5" spans="1:8" s="13" customFormat="1" ht="15" customHeight="1">
      <c r="A5" s="21"/>
      <c r="B5" s="22"/>
      <c r="C5" s="23"/>
      <c r="D5" s="24"/>
      <c r="E5" s="25"/>
      <c r="F5" s="19"/>
      <c r="H5" s="20"/>
    </row>
    <row r="6" spans="1:8" s="32" customFormat="1" ht="20.25">
      <c r="A6" s="26" t="s">
        <v>5</v>
      </c>
      <c r="B6" s="27"/>
      <c r="C6" s="28"/>
      <c r="D6" s="29"/>
      <c r="E6" s="30"/>
      <c r="F6" s="31"/>
      <c r="H6" s="33"/>
    </row>
    <row r="7" spans="1:8" s="32" customFormat="1" ht="20.25">
      <c r="A7" s="34"/>
      <c r="B7" s="35"/>
      <c r="C7" s="35"/>
      <c r="D7" s="29"/>
      <c r="E7" s="29"/>
      <c r="F7" s="31"/>
      <c r="H7" s="33"/>
    </row>
    <row r="8" spans="1:8" s="32" customFormat="1" ht="20.25">
      <c r="A8" s="36" t="s">
        <v>6</v>
      </c>
      <c r="B8" s="37"/>
      <c r="C8" s="38"/>
      <c r="D8" s="39">
        <f>'[1]Aug'!$C$7+'[1]Aug'!$D$7</f>
        <v>486.62</v>
      </c>
      <c r="E8" s="29"/>
      <c r="F8" s="31"/>
      <c r="H8" s="33"/>
    </row>
    <row r="9" spans="1:8" s="32" customFormat="1" ht="20.25">
      <c r="A9" s="36" t="s">
        <v>7</v>
      </c>
      <c r="B9" s="37"/>
      <c r="C9" s="38"/>
      <c r="D9" s="40">
        <f>'[1]Aug'!$D$9</f>
        <v>148.89</v>
      </c>
      <c r="E9" s="29"/>
      <c r="F9" s="31"/>
      <c r="H9" s="33"/>
    </row>
    <row r="10" spans="1:8" s="32" customFormat="1" ht="20.25">
      <c r="A10" s="41" t="s">
        <v>8</v>
      </c>
      <c r="B10" s="42"/>
      <c r="C10" s="43"/>
      <c r="D10" s="44">
        <f>'[1]Aug'!$E$13</f>
        <v>19.18</v>
      </c>
      <c r="E10" s="45"/>
      <c r="F10" s="31"/>
      <c r="H10" s="33"/>
    </row>
    <row r="11" spans="1:8" s="32" customFormat="1" ht="20.25">
      <c r="A11" s="41" t="s">
        <v>9</v>
      </c>
      <c r="B11" s="42"/>
      <c r="C11" s="43"/>
      <c r="D11" s="46">
        <f>'[1]Aug'!$E$14</f>
        <v>0</v>
      </c>
      <c r="E11" s="45"/>
      <c r="F11" s="31"/>
      <c r="H11" s="33"/>
    </row>
    <row r="12" spans="1:8" s="32" customFormat="1" ht="20.25">
      <c r="A12" s="41" t="s">
        <v>10</v>
      </c>
      <c r="B12" s="42"/>
      <c r="C12" s="43"/>
      <c r="D12" s="46">
        <f>'[1]Aug'!$E$15</f>
        <v>2.91</v>
      </c>
      <c r="E12" s="45"/>
      <c r="F12" s="31"/>
      <c r="H12" s="33"/>
    </row>
    <row r="13" spans="1:8" s="32" customFormat="1" ht="20.25">
      <c r="A13" s="41" t="s">
        <v>11</v>
      </c>
      <c r="B13" s="42"/>
      <c r="C13" s="43"/>
      <c r="D13" s="40">
        <f>'[1]Aug'!$E$16</f>
        <v>39.64</v>
      </c>
      <c r="E13" s="45"/>
      <c r="F13" s="31"/>
      <c r="H13" s="33"/>
    </row>
    <row r="14" spans="1:8" s="32" customFormat="1" ht="20.25">
      <c r="A14" s="41" t="s">
        <v>12</v>
      </c>
      <c r="B14" s="42"/>
      <c r="C14" s="43"/>
      <c r="D14" s="40">
        <f>'[1]Aug'!$E$17</f>
        <v>4.54</v>
      </c>
      <c r="E14" s="45"/>
      <c r="F14" s="31"/>
      <c r="H14" s="33"/>
    </row>
    <row r="15" spans="1:8" s="32" customFormat="1" ht="20.25">
      <c r="A15" s="41" t="s">
        <v>13</v>
      </c>
      <c r="B15" s="42"/>
      <c r="C15" s="43"/>
      <c r="D15" s="46">
        <f>'[1]Aug'!$E$18</f>
        <v>2.32</v>
      </c>
      <c r="E15" s="45"/>
      <c r="F15" s="31"/>
      <c r="H15" s="33"/>
    </row>
    <row r="16" spans="1:8" s="32" customFormat="1" ht="20.25">
      <c r="A16" s="41" t="s">
        <v>14</v>
      </c>
      <c r="B16" s="42"/>
      <c r="C16" s="43"/>
      <c r="D16" s="40">
        <f>'[1]Aug'!$E$19</f>
        <v>0.85</v>
      </c>
      <c r="E16" s="45"/>
      <c r="F16" s="31"/>
      <c r="H16" s="33"/>
    </row>
    <row r="17" spans="1:8" s="32" customFormat="1" ht="20.25">
      <c r="A17" s="41" t="s">
        <v>15</v>
      </c>
      <c r="B17" s="42"/>
      <c r="C17" s="43"/>
      <c r="D17" s="40">
        <f>'[1]Aug'!$E$20</f>
        <v>0</v>
      </c>
      <c r="E17" s="45"/>
      <c r="F17" s="31"/>
      <c r="H17" s="33"/>
    </row>
    <row r="18" spans="1:8" s="32" customFormat="1" ht="20.25">
      <c r="A18" s="41" t="s">
        <v>16</v>
      </c>
      <c r="B18" s="42"/>
      <c r="C18" s="47" t="s">
        <v>4</v>
      </c>
      <c r="D18" s="46">
        <v>0</v>
      </c>
      <c r="E18" s="45"/>
      <c r="F18" s="31"/>
      <c r="H18" s="33"/>
    </row>
    <row r="19" spans="1:8" s="32" customFormat="1" ht="20.25">
      <c r="A19" s="41" t="s">
        <v>17</v>
      </c>
      <c r="B19" s="42"/>
      <c r="C19" s="48"/>
      <c r="D19" s="46">
        <v>0</v>
      </c>
      <c r="E19" s="45"/>
      <c r="F19" s="31"/>
      <c r="H19" s="33"/>
    </row>
    <row r="20" spans="1:8" s="32" customFormat="1" ht="20.25">
      <c r="A20" s="41"/>
      <c r="B20" s="42"/>
      <c r="C20" s="48"/>
      <c r="D20" s="49">
        <f>SUM(D8:D19)</f>
        <v>704.9499999999999</v>
      </c>
      <c r="E20" s="45"/>
      <c r="F20" s="31"/>
      <c r="H20" s="33"/>
    </row>
    <row r="21" spans="1:8" s="32" customFormat="1" ht="20.25">
      <c r="A21" s="50" t="s">
        <v>18</v>
      </c>
      <c r="B21" s="51"/>
      <c r="C21" s="52"/>
      <c r="D21" s="53"/>
      <c r="E21" s="54"/>
      <c r="F21" s="31"/>
      <c r="H21" s="33"/>
    </row>
    <row r="22" spans="1:8" s="32" customFormat="1" ht="20.25">
      <c r="A22" s="52" t="s">
        <v>19</v>
      </c>
      <c r="B22" s="55"/>
      <c r="C22" s="55" t="s">
        <v>4</v>
      </c>
      <c r="D22" s="56">
        <f>'[1]Aug'!$B$7</f>
        <v>61.49</v>
      </c>
      <c r="E22" s="54"/>
      <c r="F22" s="31"/>
      <c r="H22" s="33"/>
    </row>
    <row r="23" spans="1:8" s="32" customFormat="1" ht="20.25">
      <c r="A23" s="52" t="s">
        <v>7</v>
      </c>
      <c r="B23" s="55"/>
      <c r="C23" s="55"/>
      <c r="D23" s="57">
        <f>'[1]Aug'!$B$9</f>
        <v>164.8</v>
      </c>
      <c r="E23" s="54"/>
      <c r="F23" s="31"/>
      <c r="H23" s="33"/>
    </row>
    <row r="24" spans="1:8" s="32" customFormat="1" ht="20.25">
      <c r="A24" s="52" t="s">
        <v>20</v>
      </c>
      <c r="B24" s="55"/>
      <c r="C24" s="55"/>
      <c r="D24" s="58">
        <f>'[1]Aug'!$B$8</f>
        <v>21.38</v>
      </c>
      <c r="E24" s="54"/>
      <c r="F24" s="31"/>
      <c r="H24" s="33"/>
    </row>
    <row r="25" spans="1:8" s="32" customFormat="1" ht="20.25">
      <c r="A25" s="52"/>
      <c r="B25" s="55"/>
      <c r="C25" s="55"/>
      <c r="D25" s="59">
        <f>SUM(D22:D24)</f>
        <v>247.67000000000002</v>
      </c>
      <c r="E25" s="54"/>
      <c r="F25" s="31"/>
      <c r="H25" s="33"/>
    </row>
    <row r="26" spans="1:8" s="32" customFormat="1" ht="20.25">
      <c r="A26" s="52"/>
      <c r="B26" s="55"/>
      <c r="C26" s="55"/>
      <c r="D26" s="59"/>
      <c r="E26" s="54"/>
      <c r="F26" s="31"/>
      <c r="H26" s="33"/>
    </row>
    <row r="27" spans="1:8" s="32" customFormat="1" ht="20.25">
      <c r="A27" s="60" t="s">
        <v>21</v>
      </c>
      <c r="B27" s="61">
        <f>D20+D25</f>
        <v>952.6199999999999</v>
      </c>
      <c r="C27" s="62" t="s">
        <v>22</v>
      </c>
      <c r="D27" s="61"/>
      <c r="E27" s="54"/>
      <c r="F27" s="31"/>
      <c r="H27" s="33"/>
    </row>
    <row r="28" spans="1:8" s="32" customFormat="1" ht="20.25">
      <c r="A28" s="52"/>
      <c r="B28" s="55"/>
      <c r="C28" s="55"/>
      <c r="D28" s="59"/>
      <c r="E28" s="54"/>
      <c r="F28" s="31"/>
      <c r="H28" s="33"/>
    </row>
    <row r="29" spans="1:8" s="32" customFormat="1" ht="20.25">
      <c r="A29" s="63" t="s">
        <v>23</v>
      </c>
      <c r="B29" s="55"/>
      <c r="C29" s="55"/>
      <c r="D29" s="64">
        <f>'[1]Aug'!$E$34</f>
        <v>38.367700000000006</v>
      </c>
      <c r="E29" s="54"/>
      <c r="F29" s="31"/>
      <c r="H29" s="33"/>
    </row>
    <row r="30" spans="1:8" s="32" customFormat="1" ht="20.25">
      <c r="A30" s="52"/>
      <c r="B30" s="55"/>
      <c r="C30" s="55"/>
      <c r="D30" s="59"/>
      <c r="E30" s="54"/>
      <c r="F30" s="31"/>
      <c r="H30" s="33"/>
    </row>
    <row r="31" spans="1:8" s="32" customFormat="1" ht="36">
      <c r="A31" s="63" t="s">
        <v>24</v>
      </c>
      <c r="B31" s="55"/>
      <c r="C31" s="55"/>
      <c r="D31" s="65">
        <f>SUM(D4-D20-D25)</f>
        <v>4066.2299999999996</v>
      </c>
      <c r="E31" s="54"/>
      <c r="F31" s="31"/>
      <c r="H31" s="33"/>
    </row>
    <row r="32" spans="1:8" s="32" customFormat="1" ht="20.25">
      <c r="A32" s="52"/>
      <c r="B32" s="55"/>
      <c r="C32" s="55"/>
      <c r="D32" s="59"/>
      <c r="E32" s="54"/>
      <c r="F32" s="31"/>
      <c r="H32" s="33"/>
    </row>
    <row r="33" spans="1:8" s="32" customFormat="1" ht="20.25">
      <c r="A33" s="66"/>
      <c r="B33" s="67"/>
      <c r="C33" s="67"/>
      <c r="D33" s="68"/>
      <c r="E33" s="54"/>
      <c r="F33" s="31"/>
      <c r="H33" s="33"/>
    </row>
    <row r="34" spans="1:8" s="32" customFormat="1" ht="16.5" thickBot="1">
      <c r="A34" s="69"/>
      <c r="B34" s="70"/>
      <c r="C34" s="70"/>
      <c r="D34" s="30"/>
      <c r="E34" s="71"/>
      <c r="F34" s="31"/>
      <c r="H34" s="33"/>
    </row>
    <row r="35" spans="1:7" s="5" customFormat="1" ht="23.25">
      <c r="A35" s="72" t="s">
        <v>0</v>
      </c>
      <c r="B35" s="73"/>
      <c r="C35" s="73"/>
      <c r="D35" s="73"/>
      <c r="E35" s="3"/>
      <c r="F35" s="4"/>
      <c r="G35" s="4"/>
    </row>
    <row r="36" spans="1:7" s="5" customFormat="1" ht="24" thickBot="1">
      <c r="A36" s="74" t="s">
        <v>1</v>
      </c>
      <c r="B36" s="75"/>
      <c r="C36" s="75"/>
      <c r="D36" s="75"/>
      <c r="E36" s="76"/>
      <c r="F36" s="4"/>
      <c r="G36" s="4"/>
    </row>
    <row r="37" spans="1:8" s="32" customFormat="1" ht="21" customHeight="1">
      <c r="A37" s="69"/>
      <c r="B37" s="69"/>
      <c r="C37" s="69"/>
      <c r="D37" s="30"/>
      <c r="E37" s="4" t="s">
        <v>25</v>
      </c>
      <c r="F37" s="31"/>
      <c r="H37" s="33"/>
    </row>
    <row r="38" spans="1:8" s="32" customFormat="1" ht="21" customHeight="1">
      <c r="A38" s="77" t="s">
        <v>26</v>
      </c>
      <c r="B38" s="69"/>
      <c r="C38" s="69"/>
      <c r="D38" s="78">
        <f>D4</f>
        <v>5018.849999999999</v>
      </c>
      <c r="E38" s="79">
        <v>1</v>
      </c>
      <c r="F38" s="31"/>
      <c r="H38" s="33"/>
    </row>
    <row r="39" spans="1:6" s="86" customFormat="1" ht="21" customHeight="1">
      <c r="A39" s="80" t="s">
        <v>27</v>
      </c>
      <c r="B39" s="81"/>
      <c r="C39" s="82"/>
      <c r="D39" s="83">
        <f>D20+D25</f>
        <v>952.6199999999999</v>
      </c>
      <c r="E39" s="84">
        <f>D39/D38</f>
        <v>0.18980842224812458</v>
      </c>
      <c r="F39" s="85"/>
    </row>
    <row r="40" spans="1:8" s="32" customFormat="1" ht="36" customHeight="1">
      <c r="A40" s="63" t="s">
        <v>24</v>
      </c>
      <c r="B40" s="87" t="s">
        <v>4</v>
      </c>
      <c r="C40" s="87"/>
      <c r="D40" s="88">
        <f>SUM(D38-D39)</f>
        <v>4066.2299999999996</v>
      </c>
      <c r="E40" s="84">
        <f>E38-E39</f>
        <v>0.8101915777518754</v>
      </c>
      <c r="F40" s="31"/>
      <c r="H40" s="33"/>
    </row>
    <row r="41" spans="1:8" s="32" customFormat="1" ht="18.75" customHeight="1">
      <c r="A41" s="69"/>
      <c r="B41" s="87"/>
      <c r="C41" s="87"/>
      <c r="D41" s="87"/>
      <c r="E41" s="89"/>
      <c r="F41" s="31"/>
      <c r="H41" s="33"/>
    </row>
    <row r="42" spans="1:8" ht="15">
      <c r="A42" s="90"/>
      <c r="B42" s="91"/>
      <c r="C42" s="92"/>
      <c r="D42" s="93"/>
      <c r="E42" s="93"/>
      <c r="F42" s="94"/>
      <c r="G42" s="95"/>
      <c r="H42" s="95"/>
    </row>
    <row r="43" spans="1:6" s="101" customFormat="1" ht="18">
      <c r="A43" s="96" t="s">
        <v>28</v>
      </c>
      <c r="B43" s="97"/>
      <c r="C43" s="98"/>
      <c r="D43" s="99"/>
      <c r="E43" s="99"/>
      <c r="F43" s="100" t="s">
        <v>4</v>
      </c>
    </row>
    <row r="44" spans="1:8" ht="22.5">
      <c r="A44" s="102" t="s">
        <v>29</v>
      </c>
      <c r="B44" s="103"/>
      <c r="C44" s="104" t="s">
        <v>6</v>
      </c>
      <c r="D44" s="104" t="s">
        <v>30</v>
      </c>
      <c r="E44" s="105" t="s">
        <v>31</v>
      </c>
      <c r="F44" s="94"/>
      <c r="G44" s="95"/>
      <c r="H44" s="95"/>
    </row>
    <row r="45" spans="1:8" ht="18">
      <c r="A45" s="106">
        <v>38595</v>
      </c>
      <c r="B45" s="107"/>
      <c r="C45" s="108">
        <v>1500</v>
      </c>
      <c r="D45" s="109">
        <v>1200</v>
      </c>
      <c r="E45" s="110">
        <v>0</v>
      </c>
      <c r="F45" s="111"/>
      <c r="G45" s="95"/>
      <c r="H45" s="95"/>
    </row>
    <row r="46" spans="1:8" ht="15.75">
      <c r="A46" s="112"/>
      <c r="B46" s="113"/>
      <c r="C46" s="114"/>
      <c r="D46" s="115"/>
      <c r="E46" s="115"/>
      <c r="F46" s="116"/>
      <c r="G46" s="117"/>
      <c r="H46" s="95"/>
    </row>
    <row r="47" spans="1:8" ht="20.25">
      <c r="A47" s="118" t="s">
        <v>32</v>
      </c>
      <c r="B47" s="119"/>
      <c r="C47" s="120"/>
      <c r="D47" s="121"/>
      <c r="E47" s="122">
        <v>0</v>
      </c>
      <c r="F47" s="116"/>
      <c r="G47" s="117"/>
      <c r="H47" s="123"/>
    </row>
    <row r="48" spans="1:8" ht="20.25">
      <c r="A48" s="118" t="s">
        <v>33</v>
      </c>
      <c r="B48" s="124"/>
      <c r="C48" s="125"/>
      <c r="D48" s="126"/>
      <c r="E48" s="122">
        <v>0</v>
      </c>
      <c r="F48" s="116"/>
      <c r="G48" s="95"/>
      <c r="H48" s="95"/>
    </row>
    <row r="49" spans="1:8" ht="15">
      <c r="A49" s="13"/>
      <c r="B49" s="127"/>
      <c r="C49" s="128"/>
      <c r="D49" s="13"/>
      <c r="E49" s="129"/>
      <c r="F49" s="117"/>
      <c r="G49" s="95"/>
      <c r="H49" s="95"/>
    </row>
    <row r="50" spans="1:8" ht="36">
      <c r="A50" s="130" t="s">
        <v>34</v>
      </c>
      <c r="B50" s="131" t="s">
        <v>2</v>
      </c>
      <c r="C50" s="132" t="s">
        <v>35</v>
      </c>
      <c r="D50" s="132" t="s">
        <v>36</v>
      </c>
      <c r="E50" s="132" t="s">
        <v>37</v>
      </c>
      <c r="F50" s="133"/>
      <c r="G50" s="95"/>
      <c r="H50" s="95"/>
    </row>
    <row r="51" spans="1:8" ht="18">
      <c r="A51" s="134">
        <v>38565</v>
      </c>
      <c r="B51" s="135">
        <v>161.96</v>
      </c>
      <c r="C51" s="43">
        <v>0</v>
      </c>
      <c r="D51" s="136">
        <v>26</v>
      </c>
      <c r="E51" s="137">
        <v>2</v>
      </c>
      <c r="F51" s="138"/>
      <c r="G51" s="95"/>
      <c r="H51" s="95"/>
    </row>
    <row r="52" spans="1:8" ht="18">
      <c r="A52" s="134">
        <v>38566</v>
      </c>
      <c r="B52" s="135">
        <v>262.42</v>
      </c>
      <c r="C52" s="139">
        <v>179</v>
      </c>
      <c r="D52" s="136">
        <v>21</v>
      </c>
      <c r="E52" s="43">
        <v>0</v>
      </c>
      <c r="F52" s="138"/>
      <c r="G52" s="95"/>
      <c r="H52" s="95"/>
    </row>
    <row r="53" spans="1:8" ht="18">
      <c r="A53" s="134">
        <v>38567</v>
      </c>
      <c r="B53" s="135">
        <v>207.37</v>
      </c>
      <c r="C53" s="139">
        <v>128</v>
      </c>
      <c r="D53" s="136">
        <v>26</v>
      </c>
      <c r="E53" s="137">
        <v>1</v>
      </c>
      <c r="F53" s="138"/>
      <c r="G53" s="95"/>
      <c r="H53" s="95"/>
    </row>
    <row r="54" spans="1:8" ht="18">
      <c r="A54" s="134">
        <v>38568</v>
      </c>
      <c r="B54" s="135">
        <v>259.97</v>
      </c>
      <c r="C54" s="139">
        <v>131</v>
      </c>
      <c r="D54" s="136">
        <v>24</v>
      </c>
      <c r="E54" s="137">
        <v>10</v>
      </c>
      <c r="F54" s="138"/>
      <c r="G54" s="95"/>
      <c r="H54" s="95"/>
    </row>
    <row r="55" spans="1:8" ht="18">
      <c r="A55" s="134">
        <v>38569</v>
      </c>
      <c r="B55" s="135">
        <v>163.02</v>
      </c>
      <c r="C55" s="139">
        <v>132</v>
      </c>
      <c r="D55" s="136">
        <v>19</v>
      </c>
      <c r="E55" s="137">
        <v>3</v>
      </c>
      <c r="F55" s="138"/>
      <c r="G55" s="95"/>
      <c r="H55" s="95"/>
    </row>
    <row r="56" spans="1:8" ht="18">
      <c r="A56" s="134">
        <v>38570</v>
      </c>
      <c r="B56" s="135">
        <v>42.95</v>
      </c>
      <c r="C56" s="139">
        <v>150</v>
      </c>
      <c r="D56" s="137">
        <v>1</v>
      </c>
      <c r="E56" s="43">
        <v>0</v>
      </c>
      <c r="F56" s="138"/>
      <c r="G56" s="95"/>
      <c r="H56" s="95"/>
    </row>
    <row r="57" spans="1:8" ht="18">
      <c r="A57" s="134">
        <v>38571</v>
      </c>
      <c r="B57" s="135">
        <v>19.39</v>
      </c>
      <c r="C57" s="140">
        <v>137</v>
      </c>
      <c r="D57" s="43">
        <v>0</v>
      </c>
      <c r="E57" s="43">
        <v>0</v>
      </c>
      <c r="F57" s="138"/>
      <c r="G57" s="95"/>
      <c r="H57" s="95"/>
    </row>
    <row r="58" spans="1:8" ht="18">
      <c r="A58" s="134">
        <v>38572</v>
      </c>
      <c r="B58" s="135">
        <v>167.63</v>
      </c>
      <c r="C58" s="43">
        <v>0</v>
      </c>
      <c r="D58" s="136">
        <v>23</v>
      </c>
      <c r="E58" s="137">
        <v>4</v>
      </c>
      <c r="F58" s="138"/>
      <c r="G58" s="95"/>
      <c r="H58" s="95"/>
    </row>
    <row r="59" spans="1:8" ht="18">
      <c r="A59" s="134">
        <v>38573</v>
      </c>
      <c r="B59" s="135">
        <v>214.6</v>
      </c>
      <c r="C59" s="139">
        <v>162</v>
      </c>
      <c r="D59" s="136">
        <v>24</v>
      </c>
      <c r="E59" s="137">
        <v>2</v>
      </c>
      <c r="F59" s="138"/>
      <c r="G59" s="95"/>
      <c r="H59" s="95"/>
    </row>
    <row r="60" spans="1:8" ht="18">
      <c r="A60" s="134">
        <v>38574</v>
      </c>
      <c r="B60" s="135">
        <v>138.12</v>
      </c>
      <c r="C60" s="139">
        <v>122</v>
      </c>
      <c r="D60" s="136">
        <v>25</v>
      </c>
      <c r="E60" s="137">
        <v>1</v>
      </c>
      <c r="F60" s="138"/>
      <c r="G60" s="95"/>
      <c r="H60" s="95"/>
    </row>
    <row r="61" spans="1:8" ht="18">
      <c r="A61" s="134">
        <v>38575</v>
      </c>
      <c r="B61" s="135">
        <v>223.75</v>
      </c>
      <c r="C61" s="139">
        <v>134</v>
      </c>
      <c r="D61" s="136">
        <v>28</v>
      </c>
      <c r="E61" s="43">
        <v>0</v>
      </c>
      <c r="F61" s="138"/>
      <c r="G61" s="95"/>
      <c r="H61" s="95"/>
    </row>
    <row r="62" spans="1:8" ht="18">
      <c r="A62" s="134">
        <v>38576</v>
      </c>
      <c r="B62" s="135">
        <v>291.05</v>
      </c>
      <c r="C62" s="139">
        <v>153</v>
      </c>
      <c r="D62" s="137">
        <v>28</v>
      </c>
      <c r="E62" s="137">
        <v>5</v>
      </c>
      <c r="F62" s="138"/>
      <c r="G62" s="95"/>
      <c r="H62" s="95"/>
    </row>
    <row r="63" spans="1:8" ht="18">
      <c r="A63" s="134">
        <v>38577</v>
      </c>
      <c r="B63" s="135">
        <v>43.86</v>
      </c>
      <c r="C63" s="139">
        <v>123</v>
      </c>
      <c r="D63" s="137">
        <v>1</v>
      </c>
      <c r="E63" s="43">
        <v>0</v>
      </c>
      <c r="F63" s="138"/>
      <c r="G63" s="95"/>
      <c r="H63" s="95"/>
    </row>
    <row r="64" spans="1:8" ht="18">
      <c r="A64" s="134">
        <v>38578</v>
      </c>
      <c r="B64" s="135">
        <v>23.48</v>
      </c>
      <c r="C64" s="140">
        <v>142</v>
      </c>
      <c r="D64" s="43">
        <v>0</v>
      </c>
      <c r="E64" s="43">
        <v>0</v>
      </c>
      <c r="F64" s="138"/>
      <c r="G64" s="95"/>
      <c r="H64" s="95"/>
    </row>
    <row r="65" spans="1:8" ht="18">
      <c r="A65" s="134">
        <v>38579</v>
      </c>
      <c r="B65" s="135">
        <v>185.83</v>
      </c>
      <c r="C65" s="43">
        <v>0</v>
      </c>
      <c r="D65" s="136">
        <v>33</v>
      </c>
      <c r="E65" s="137">
        <v>3</v>
      </c>
      <c r="F65" s="138"/>
      <c r="G65" s="95"/>
      <c r="H65" s="95"/>
    </row>
    <row r="66" spans="1:8" ht="18">
      <c r="A66" s="134">
        <v>38580</v>
      </c>
      <c r="B66" s="43">
        <v>216.89</v>
      </c>
      <c r="C66" s="141">
        <v>160</v>
      </c>
      <c r="D66" s="142">
        <v>25</v>
      </c>
      <c r="E66" s="143">
        <v>3</v>
      </c>
      <c r="F66" s="138"/>
      <c r="G66" s="95"/>
      <c r="H66" s="95"/>
    </row>
    <row r="67" spans="1:8" ht="18">
      <c r="A67" s="134">
        <v>38581</v>
      </c>
      <c r="B67" s="43">
        <v>226.26</v>
      </c>
      <c r="C67" s="142">
        <v>161</v>
      </c>
      <c r="D67" s="142">
        <v>23</v>
      </c>
      <c r="E67" s="137">
        <v>3</v>
      </c>
      <c r="F67" s="138"/>
      <c r="G67" s="95"/>
      <c r="H67" s="95"/>
    </row>
    <row r="68" spans="1:8" ht="18">
      <c r="A68" s="134">
        <v>38582</v>
      </c>
      <c r="B68" s="43">
        <v>238.25</v>
      </c>
      <c r="C68" s="142">
        <v>113</v>
      </c>
      <c r="D68" s="142">
        <v>28</v>
      </c>
      <c r="E68" s="144">
        <v>5</v>
      </c>
      <c r="F68" s="138"/>
      <c r="G68" s="95"/>
      <c r="H68" s="95"/>
    </row>
    <row r="69" spans="1:8" ht="18">
      <c r="A69" s="134">
        <v>38583</v>
      </c>
      <c r="B69" s="43">
        <v>206.42</v>
      </c>
      <c r="C69" s="142">
        <v>142</v>
      </c>
      <c r="D69" s="142">
        <v>37</v>
      </c>
      <c r="E69" s="137">
        <v>1</v>
      </c>
      <c r="F69" s="138"/>
      <c r="G69" s="95"/>
      <c r="H69" s="95"/>
    </row>
    <row r="70" spans="1:8" ht="18">
      <c r="A70" s="134">
        <v>38584</v>
      </c>
      <c r="B70" s="43">
        <v>51.54</v>
      </c>
      <c r="C70" s="142">
        <v>148</v>
      </c>
      <c r="D70" s="137">
        <v>4</v>
      </c>
      <c r="E70" s="43">
        <v>0</v>
      </c>
      <c r="F70" s="138"/>
      <c r="G70" s="95"/>
      <c r="H70" s="95"/>
    </row>
    <row r="71" spans="1:8" ht="18">
      <c r="A71" s="134">
        <v>38585</v>
      </c>
      <c r="B71" s="43">
        <v>38.7</v>
      </c>
      <c r="C71" s="137">
        <v>140</v>
      </c>
      <c r="D71" s="43">
        <v>0</v>
      </c>
      <c r="E71" s="43">
        <v>0</v>
      </c>
      <c r="F71" s="138"/>
      <c r="G71" s="95"/>
      <c r="H71" s="95"/>
    </row>
    <row r="72" spans="1:8" ht="18">
      <c r="A72" s="134">
        <v>38586</v>
      </c>
      <c r="B72" s="43">
        <v>219.99</v>
      </c>
      <c r="C72" s="43">
        <v>0</v>
      </c>
      <c r="D72" s="142">
        <v>35</v>
      </c>
      <c r="E72" s="144">
        <v>2</v>
      </c>
      <c r="F72" s="138"/>
      <c r="G72" s="95"/>
      <c r="H72" s="95"/>
    </row>
    <row r="73" spans="1:8" ht="18">
      <c r="A73" s="134">
        <v>38587</v>
      </c>
      <c r="B73" s="43">
        <v>192.1</v>
      </c>
      <c r="C73" s="142">
        <v>139</v>
      </c>
      <c r="D73" s="142">
        <v>24</v>
      </c>
      <c r="E73" s="144">
        <v>2</v>
      </c>
      <c r="F73" s="138"/>
      <c r="G73" s="95"/>
      <c r="H73" s="95"/>
    </row>
    <row r="74" spans="1:8" ht="18">
      <c r="A74" s="134">
        <v>38588</v>
      </c>
      <c r="B74" s="43">
        <v>210.61</v>
      </c>
      <c r="C74" s="142">
        <v>140</v>
      </c>
      <c r="D74" s="142">
        <v>32</v>
      </c>
      <c r="E74" s="144">
        <v>3</v>
      </c>
      <c r="F74" s="138"/>
      <c r="G74" s="95"/>
      <c r="H74" s="95"/>
    </row>
    <row r="75" spans="1:8" ht="18">
      <c r="A75" s="134">
        <v>38589</v>
      </c>
      <c r="B75" s="43">
        <v>201.38</v>
      </c>
      <c r="C75" s="142">
        <v>123</v>
      </c>
      <c r="D75" s="142">
        <v>21</v>
      </c>
      <c r="E75" s="144">
        <v>3</v>
      </c>
      <c r="F75" s="138"/>
      <c r="G75" s="95"/>
      <c r="H75" s="95"/>
    </row>
    <row r="76" spans="1:8" ht="18">
      <c r="A76" s="134">
        <v>38590</v>
      </c>
      <c r="B76" s="43">
        <v>201.91</v>
      </c>
      <c r="C76" s="142">
        <v>150</v>
      </c>
      <c r="D76" s="142">
        <v>29</v>
      </c>
      <c r="E76" s="137">
        <v>2</v>
      </c>
      <c r="F76" s="138"/>
      <c r="G76" s="95"/>
      <c r="H76" s="95"/>
    </row>
    <row r="77" spans="1:8" ht="18">
      <c r="A77" s="134">
        <v>38591</v>
      </c>
      <c r="B77" s="43">
        <v>37.79</v>
      </c>
      <c r="C77" s="142">
        <v>125</v>
      </c>
      <c r="D77" s="137">
        <v>2</v>
      </c>
      <c r="E77" s="43">
        <v>0</v>
      </c>
      <c r="F77" s="138"/>
      <c r="G77" s="95"/>
      <c r="H77" s="95"/>
    </row>
    <row r="78" spans="1:8" ht="18">
      <c r="A78" s="134">
        <v>38592</v>
      </c>
      <c r="B78" s="43">
        <v>31.96</v>
      </c>
      <c r="C78" s="137">
        <v>147</v>
      </c>
      <c r="D78" s="145">
        <v>0</v>
      </c>
      <c r="E78" s="43">
        <v>0</v>
      </c>
      <c r="F78" s="138"/>
      <c r="G78" s="95"/>
      <c r="H78" s="95"/>
    </row>
    <row r="79" spans="1:8" ht="18">
      <c r="A79" s="134">
        <v>38593</v>
      </c>
      <c r="B79" s="43">
        <v>137.5</v>
      </c>
      <c r="C79" s="43">
        <v>0</v>
      </c>
      <c r="D79" s="142">
        <v>27</v>
      </c>
      <c r="E79" s="43">
        <v>0</v>
      </c>
      <c r="F79" s="138"/>
      <c r="G79" s="95"/>
      <c r="H79" s="95"/>
    </row>
    <row r="80" spans="1:8" ht="18">
      <c r="A80" s="134">
        <v>38594</v>
      </c>
      <c r="B80" s="43">
        <v>215.17</v>
      </c>
      <c r="C80" s="142">
        <v>147</v>
      </c>
      <c r="D80" s="142">
        <v>23</v>
      </c>
      <c r="E80" s="144">
        <v>5</v>
      </c>
      <c r="F80" s="138"/>
      <c r="G80" s="95"/>
      <c r="H80" s="95"/>
    </row>
    <row r="81" spans="1:8" ht="18">
      <c r="A81" s="134">
        <v>38595</v>
      </c>
      <c r="B81" s="146">
        <v>207.18</v>
      </c>
      <c r="C81" s="147">
        <v>140</v>
      </c>
      <c r="D81" s="147">
        <v>28</v>
      </c>
      <c r="E81" s="148">
        <v>1</v>
      </c>
      <c r="F81" s="138"/>
      <c r="G81" s="95"/>
      <c r="H81" s="95"/>
    </row>
    <row r="82" spans="1:8" ht="18">
      <c r="A82" s="149" t="s">
        <v>38</v>
      </c>
      <c r="B82" s="43">
        <f>SUM(B51:B81)</f>
        <v>5039.05</v>
      </c>
      <c r="C82" s="142">
        <f>SUM(C51:C81)</f>
        <v>3668</v>
      </c>
      <c r="D82" s="142">
        <f>SUM(D51:D81)</f>
        <v>617</v>
      </c>
      <c r="E82" s="142">
        <f>SUM(E51:E81)</f>
        <v>61</v>
      </c>
      <c r="F82" s="138"/>
      <c r="G82" s="95"/>
      <c r="H82" s="95"/>
    </row>
    <row r="83" spans="1:8" ht="18">
      <c r="A83" s="101"/>
      <c r="B83" s="101"/>
      <c r="C83" s="101"/>
      <c r="D83" s="101"/>
      <c r="E83" s="101"/>
      <c r="F83" s="138"/>
      <c r="G83" s="95"/>
      <c r="H83" s="95"/>
    </row>
    <row r="84" spans="1:8" ht="15.75">
      <c r="A84" s="150"/>
      <c r="B84" s="151"/>
      <c r="C84" s="151"/>
      <c r="D84" s="152"/>
      <c r="E84" s="25"/>
      <c r="F84" s="138"/>
      <c r="G84" s="95"/>
      <c r="H84" s="95"/>
    </row>
    <row r="85" spans="1:5" ht="16.5" customHeight="1">
      <c r="A85" s="13"/>
      <c r="B85" s="127"/>
      <c r="C85" s="128"/>
      <c r="D85" s="13"/>
      <c r="E85" s="13"/>
    </row>
    <row r="86" spans="1:6" ht="20.25">
      <c r="A86" s="153"/>
      <c r="B86" s="154"/>
      <c r="C86" s="155"/>
      <c r="D86" s="153"/>
      <c r="E86" s="153"/>
      <c r="F86" s="138"/>
    </row>
    <row r="87" spans="1:6" ht="20.25">
      <c r="A87" s="153"/>
      <c r="B87" s="154"/>
      <c r="C87" s="155"/>
      <c r="D87" s="153"/>
      <c r="E87" s="153"/>
      <c r="F87" s="138"/>
    </row>
    <row r="88" spans="1:5" ht="20.25">
      <c r="A88" s="153"/>
      <c r="B88" s="154"/>
      <c r="C88" s="155"/>
      <c r="D88" s="153"/>
      <c r="E88" s="153"/>
    </row>
    <row r="89" spans="1:5" ht="20.25">
      <c r="A89" s="153"/>
      <c r="B89" s="154"/>
      <c r="C89" s="155"/>
      <c r="D89" s="153"/>
      <c r="E89" s="153"/>
    </row>
  </sheetData>
  <printOptions/>
  <pageMargins left="0.75" right="0.75" top="1" bottom="1" header="0.5" footer="0.5"/>
  <pageSetup fitToHeight="2" horizontalDpi="600" verticalDpi="600" orientation="portrait" scale="62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jpahl</dc:creator>
  <cp:keywords/>
  <dc:description/>
  <cp:lastModifiedBy>jpahl</cp:lastModifiedBy>
  <dcterms:created xsi:type="dcterms:W3CDTF">2005-09-16T16:57:15Z</dcterms:created>
  <dcterms:modified xsi:type="dcterms:W3CDTF">2005-09-16T16:57:38Z</dcterms:modified>
  <cp:category/>
  <cp:version/>
  <cp:contentType/>
  <cp:contentStatus/>
</cp:coreProperties>
</file>