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790" activeTab="0"/>
  </bookViews>
  <sheets>
    <sheet name="Cost Estimate" sheetId="1" r:id="rId1"/>
  </sheets>
  <definedNames>
    <definedName name="_xlnm.Print_Area" localSheetId="0">'Cost Estimate'!$A$1:$M$32</definedName>
  </definedNames>
  <calcPr fullCalcOnLoad="1"/>
</workbook>
</file>

<file path=xl/sharedStrings.xml><?xml version="1.0" encoding="utf-8"?>
<sst xmlns="http://schemas.openxmlformats.org/spreadsheetml/2006/main" count="41" uniqueCount="33">
  <si>
    <t>TABLE 1</t>
  </si>
  <si>
    <t>Total</t>
  </si>
  <si>
    <t>Cost Code</t>
  </si>
  <si>
    <t>01010000</t>
  </si>
  <si>
    <t>01020000</t>
  </si>
  <si>
    <t>01040000</t>
  </si>
  <si>
    <t>Hours</t>
  </si>
  <si>
    <t>Dollars</t>
  </si>
  <si>
    <t xml:space="preserve">Labor </t>
  </si>
  <si>
    <t>Rates</t>
  </si>
  <si>
    <t>Cost</t>
  </si>
  <si>
    <t>Clerical</t>
  </si>
  <si>
    <t>Subtotal Labor</t>
  </si>
  <si>
    <t>Grand Totals</t>
  </si>
  <si>
    <t>Assumptions:</t>
  </si>
  <si>
    <t>H&amp;S Monitoring and Field Equipment</t>
  </si>
  <si>
    <t>Subtotal Subcontractors</t>
  </si>
  <si>
    <t>Subcontractors/Suppliers</t>
  </si>
  <si>
    <t>Consumables and Supplies</t>
  </si>
  <si>
    <t>Project Manager, J. C. Isham</t>
  </si>
  <si>
    <t>Drafting</t>
  </si>
  <si>
    <t>Expenses</t>
  </si>
  <si>
    <t>American Canyon Landfill</t>
  </si>
  <si>
    <t>Transportation</t>
  </si>
  <si>
    <t>Design Engineer, Tony Gokoffsiki</t>
  </si>
  <si>
    <t>Task 2 - Preliminary Design / Plan</t>
  </si>
  <si>
    <t>Task 3 - Final Design / Plan</t>
  </si>
  <si>
    <t>Staff Engineer</t>
  </si>
  <si>
    <t>Field / Construction Engr, Ken Brown</t>
  </si>
  <si>
    <t>Landfill Gas Engineer Andy Wang</t>
  </si>
  <si>
    <t>Cost Estimate For Upgrades/Modifications to the Leachate Distribution System</t>
  </si>
  <si>
    <t>Task 1 -Conceptual Design and Work Plan</t>
  </si>
  <si>
    <t>Task 4 - Engineering Support During Construction / Startup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</si>
</sst>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0.000"/>
    <numFmt numFmtId="169" formatCode="0.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2" borderId="16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1" fillId="2" borderId="17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2" borderId="19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9" xfId="0" applyBorder="1" applyAlignment="1">
      <alignment/>
    </xf>
    <xf numFmtId="0" fontId="1" fillId="0" borderId="22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1" xfId="0" applyNumberFormat="1" applyBorder="1" applyAlignment="1">
      <alignment/>
    </xf>
    <xf numFmtId="16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20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3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4" xfId="0" applyBorder="1" applyAlignment="1">
      <alignment/>
    </xf>
    <xf numFmtId="164" fontId="0" fillId="0" borderId="25" xfId="0" applyNumberFormat="1" applyBorder="1" applyAlignment="1">
      <alignment/>
    </xf>
    <xf numFmtId="0" fontId="1" fillId="0" borderId="26" xfId="0" applyFont="1" applyBorder="1" applyAlignment="1">
      <alignment horizontal="right"/>
    </xf>
    <xf numFmtId="0" fontId="1" fillId="2" borderId="27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164" fontId="0" fillId="0" borderId="25" xfId="0" applyNumberFormat="1" applyFill="1" applyBorder="1" applyAlignment="1">
      <alignment horizontal="right"/>
    </xf>
    <xf numFmtId="164" fontId="6" fillId="0" borderId="28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1" fillId="3" borderId="30" xfId="0" applyNumberFormat="1" applyFont="1" applyFill="1" applyBorder="1" applyAlignment="1">
      <alignment horizontal="center" vertical="center" wrapText="1"/>
    </xf>
    <xf numFmtId="0" fontId="1" fillId="3" borderId="31" xfId="0" applyNumberFormat="1" applyFont="1" applyFill="1" applyBorder="1" applyAlignment="1">
      <alignment horizontal="center" vertical="center" wrapText="1"/>
    </xf>
    <xf numFmtId="0" fontId="1" fillId="3" borderId="32" xfId="0" applyNumberFormat="1" applyFont="1" applyFill="1" applyBorder="1" applyAlignment="1">
      <alignment horizontal="center" vertical="center" wrapText="1"/>
    </xf>
    <xf numFmtId="0" fontId="1" fillId="3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Zeros="0" tabSelected="1" zoomScale="75" zoomScaleNormal="75" workbookViewId="0" topLeftCell="A1">
      <selection activeCell="O32" sqref="O32"/>
    </sheetView>
  </sheetViews>
  <sheetFormatPr defaultColWidth="9.140625" defaultRowHeight="12.75"/>
  <cols>
    <col min="1" max="1" width="30.8515625" style="0" customWidth="1"/>
    <col min="2" max="2" width="7.00390625" style="0" customWidth="1"/>
    <col min="3" max="3" width="9.421875" style="2" customWidth="1"/>
    <col min="4" max="4" width="9.57421875" style="2" customWidth="1"/>
    <col min="5" max="5" width="10.140625" style="3" customWidth="1"/>
    <col min="6" max="6" width="11.00390625" style="0" customWidth="1"/>
    <col min="7" max="7" width="10.8515625" style="0" customWidth="1"/>
    <col min="8" max="8" width="10.00390625" style="0" customWidth="1"/>
    <col min="9" max="9" width="10.140625" style="0" customWidth="1"/>
    <col min="10" max="10" width="10.00390625" style="0" customWidth="1"/>
    <col min="11" max="11" width="10.140625" style="0" customWidth="1"/>
    <col min="12" max="12" width="9.8515625" style="0" customWidth="1"/>
    <col min="13" max="13" width="10.8515625" style="0" customWidth="1"/>
    <col min="14" max="14" width="11.00390625" style="0" customWidth="1"/>
  </cols>
  <sheetData>
    <row r="1" ht="15.75">
      <c r="A1" s="19" t="s">
        <v>0</v>
      </c>
    </row>
    <row r="2" spans="1:2" ht="15">
      <c r="A2" s="20" t="s">
        <v>30</v>
      </c>
      <c r="B2" s="4"/>
    </row>
    <row r="3" ht="15">
      <c r="A3" s="20" t="s">
        <v>22</v>
      </c>
    </row>
    <row r="4" ht="12.75">
      <c r="A4" s="1"/>
    </row>
    <row r="5" ht="13.5" thickBot="1">
      <c r="A5" s="1"/>
    </row>
    <row r="6" spans="1:14" ht="66" customHeight="1" thickTop="1">
      <c r="A6" s="40"/>
      <c r="B6" s="41"/>
      <c r="C6" s="42"/>
      <c r="D6" s="90" t="s">
        <v>31</v>
      </c>
      <c r="E6" s="91"/>
      <c r="F6" s="90" t="s">
        <v>25</v>
      </c>
      <c r="G6" s="91"/>
      <c r="H6" s="90" t="s">
        <v>26</v>
      </c>
      <c r="I6" s="91"/>
      <c r="J6" s="90" t="s">
        <v>32</v>
      </c>
      <c r="K6" s="91"/>
      <c r="L6" s="88" t="s">
        <v>1</v>
      </c>
      <c r="M6" s="89"/>
      <c r="N6" s="5"/>
    </row>
    <row r="7" spans="1:14" ht="15" customHeight="1">
      <c r="A7" s="76" t="s">
        <v>2</v>
      </c>
      <c r="B7" s="74"/>
      <c r="C7" s="7"/>
      <c r="D7" s="92" t="s">
        <v>3</v>
      </c>
      <c r="E7" s="93"/>
      <c r="F7" s="92" t="s">
        <v>4</v>
      </c>
      <c r="G7" s="93"/>
      <c r="H7" s="92" t="s">
        <v>5</v>
      </c>
      <c r="I7" s="93"/>
      <c r="J7" s="92" t="s">
        <v>5</v>
      </c>
      <c r="K7" s="93"/>
      <c r="L7" s="39"/>
      <c r="M7" s="43"/>
      <c r="N7" s="8"/>
    </row>
    <row r="8" spans="1:14" ht="12.75">
      <c r="A8" s="44" t="s">
        <v>8</v>
      </c>
      <c r="B8" s="78"/>
      <c r="C8" s="79" t="s">
        <v>9</v>
      </c>
      <c r="D8" s="79" t="s">
        <v>6</v>
      </c>
      <c r="E8" s="80" t="s">
        <v>10</v>
      </c>
      <c r="F8" s="79" t="s">
        <v>6</v>
      </c>
      <c r="G8" s="79" t="s">
        <v>10</v>
      </c>
      <c r="H8" s="79" t="s">
        <v>6</v>
      </c>
      <c r="I8" s="79" t="s">
        <v>10</v>
      </c>
      <c r="J8" s="79" t="s">
        <v>6</v>
      </c>
      <c r="K8" s="79" t="s">
        <v>10</v>
      </c>
      <c r="L8" s="47" t="s">
        <v>6</v>
      </c>
      <c r="M8" s="77" t="s">
        <v>7</v>
      </c>
      <c r="N8" s="9"/>
    </row>
    <row r="9" spans="1:14" ht="12.75">
      <c r="A9" s="25" t="s">
        <v>27</v>
      </c>
      <c r="B9" s="11"/>
      <c r="C9" s="69">
        <v>75</v>
      </c>
      <c r="D9" s="48"/>
      <c r="E9" s="15">
        <f aca="true" t="shared" si="0" ref="E9:E15">$C9*D9</f>
        <v>0</v>
      </c>
      <c r="F9" s="48">
        <v>20</v>
      </c>
      <c r="G9" s="15">
        <f aca="true" t="shared" si="1" ref="G9:G15">$C9*F9</f>
        <v>1500</v>
      </c>
      <c r="H9" s="48">
        <v>8</v>
      </c>
      <c r="I9" s="15">
        <f aca="true" t="shared" si="2" ref="I9:I15">$C9*H9</f>
        <v>600</v>
      </c>
      <c r="J9" s="48"/>
      <c r="K9" s="15">
        <f>$C9*J9</f>
        <v>0</v>
      </c>
      <c r="L9" s="49">
        <f>D9+F9+H9+J9</f>
        <v>28</v>
      </c>
      <c r="M9" s="50">
        <f>E9+G9+I9+K9</f>
        <v>2100</v>
      </c>
      <c r="N9" s="10"/>
    </row>
    <row r="10" spans="1:14" ht="12.75">
      <c r="A10" s="25" t="s">
        <v>24</v>
      </c>
      <c r="B10" s="11"/>
      <c r="C10" s="69">
        <v>139</v>
      </c>
      <c r="D10" s="48">
        <v>20</v>
      </c>
      <c r="E10" s="15">
        <f t="shared" si="0"/>
        <v>2780</v>
      </c>
      <c r="F10" s="48">
        <v>20</v>
      </c>
      <c r="G10" s="15">
        <f t="shared" si="1"/>
        <v>2780</v>
      </c>
      <c r="H10" s="48">
        <v>40</v>
      </c>
      <c r="I10" s="15">
        <f t="shared" si="2"/>
        <v>5560</v>
      </c>
      <c r="J10" s="48">
        <v>40</v>
      </c>
      <c r="K10" s="15">
        <f>$C10*J10</f>
        <v>5560</v>
      </c>
      <c r="L10" s="49">
        <f aca="true" t="shared" si="3" ref="L10:L15">D10+F10+H10+J10</f>
        <v>120</v>
      </c>
      <c r="M10" s="50">
        <f aca="true" t="shared" si="4" ref="M10:M15">E10+G10+I10+K10</f>
        <v>16680</v>
      </c>
      <c r="N10" s="10"/>
    </row>
    <row r="11" spans="1:14" ht="12.75">
      <c r="A11" s="25" t="s">
        <v>28</v>
      </c>
      <c r="B11" s="11"/>
      <c r="C11" s="69">
        <v>95</v>
      </c>
      <c r="D11" s="48">
        <v>8</v>
      </c>
      <c r="E11" s="15">
        <f t="shared" si="0"/>
        <v>760</v>
      </c>
      <c r="F11" s="48">
        <v>8</v>
      </c>
      <c r="G11" s="15">
        <f t="shared" si="1"/>
        <v>760</v>
      </c>
      <c r="H11" s="48">
        <v>8</v>
      </c>
      <c r="I11" s="15">
        <f t="shared" si="2"/>
        <v>760</v>
      </c>
      <c r="J11" s="48">
        <v>16</v>
      </c>
      <c r="K11" s="15">
        <f>$C11*J11</f>
        <v>1520</v>
      </c>
      <c r="L11" s="49">
        <f t="shared" si="3"/>
        <v>40</v>
      </c>
      <c r="M11" s="50">
        <f t="shared" si="4"/>
        <v>3800</v>
      </c>
      <c r="N11" s="10"/>
    </row>
    <row r="12" spans="1:14" ht="12.75">
      <c r="A12" s="25" t="s">
        <v>19</v>
      </c>
      <c r="B12" s="11"/>
      <c r="C12" s="69">
        <v>140</v>
      </c>
      <c r="D12" s="48">
        <v>12</v>
      </c>
      <c r="E12" s="15">
        <f t="shared" si="0"/>
        <v>1680</v>
      </c>
      <c r="F12" s="48">
        <v>8</v>
      </c>
      <c r="G12" s="15">
        <f t="shared" si="1"/>
        <v>1120</v>
      </c>
      <c r="H12" s="48">
        <v>8</v>
      </c>
      <c r="I12" s="15">
        <f t="shared" si="2"/>
        <v>1120</v>
      </c>
      <c r="J12" s="48">
        <v>8</v>
      </c>
      <c r="K12" s="15">
        <f>$C12*J12</f>
        <v>1120</v>
      </c>
      <c r="L12" s="49">
        <f t="shared" si="3"/>
        <v>36</v>
      </c>
      <c r="M12" s="50">
        <f t="shared" si="4"/>
        <v>5040</v>
      </c>
      <c r="N12" s="10"/>
    </row>
    <row r="13" spans="1:14" ht="12.75">
      <c r="A13" s="25" t="s">
        <v>29</v>
      </c>
      <c r="B13" s="11"/>
      <c r="C13" s="69">
        <v>110</v>
      </c>
      <c r="D13" s="48">
        <v>4</v>
      </c>
      <c r="E13" s="15">
        <f t="shared" si="0"/>
        <v>440</v>
      </c>
      <c r="F13" s="48">
        <v>4</v>
      </c>
      <c r="G13" s="15">
        <f t="shared" si="1"/>
        <v>440</v>
      </c>
      <c r="H13" s="48">
        <v>8</v>
      </c>
      <c r="I13" s="15">
        <f t="shared" si="2"/>
        <v>880</v>
      </c>
      <c r="J13" s="48"/>
      <c r="K13" s="15"/>
      <c r="L13" s="49">
        <f t="shared" si="3"/>
        <v>16</v>
      </c>
      <c r="M13" s="50">
        <f t="shared" si="4"/>
        <v>1760</v>
      </c>
      <c r="N13" s="10"/>
    </row>
    <row r="14" spans="1:14" ht="12.75">
      <c r="A14" s="25" t="s">
        <v>20</v>
      </c>
      <c r="B14" s="11"/>
      <c r="C14" s="70">
        <v>76</v>
      </c>
      <c r="D14" s="51">
        <v>8</v>
      </c>
      <c r="E14" s="52">
        <f t="shared" si="0"/>
        <v>608</v>
      </c>
      <c r="F14" s="51">
        <v>16</v>
      </c>
      <c r="G14" s="52">
        <f t="shared" si="1"/>
        <v>1216</v>
      </c>
      <c r="H14" s="51">
        <v>8</v>
      </c>
      <c r="I14" s="52">
        <f t="shared" si="2"/>
        <v>608</v>
      </c>
      <c r="J14" s="51">
        <v>4</v>
      </c>
      <c r="K14" s="52">
        <f>$C14*J14</f>
        <v>304</v>
      </c>
      <c r="L14" s="49">
        <f t="shared" si="3"/>
        <v>36</v>
      </c>
      <c r="M14" s="50">
        <f t="shared" si="4"/>
        <v>2736</v>
      </c>
      <c r="N14" s="9"/>
    </row>
    <row r="15" spans="1:14" ht="12.75">
      <c r="A15" s="25" t="s">
        <v>11</v>
      </c>
      <c r="B15" s="11"/>
      <c r="C15" s="70">
        <v>40</v>
      </c>
      <c r="D15" s="53">
        <v>4</v>
      </c>
      <c r="E15" s="54">
        <f t="shared" si="0"/>
        <v>160</v>
      </c>
      <c r="F15" s="53">
        <v>4</v>
      </c>
      <c r="G15" s="54">
        <f t="shared" si="1"/>
        <v>160</v>
      </c>
      <c r="H15" s="53">
        <v>4</v>
      </c>
      <c r="I15" s="54">
        <f t="shared" si="2"/>
        <v>160</v>
      </c>
      <c r="J15" s="53">
        <v>4</v>
      </c>
      <c r="K15" s="54">
        <f>$C15*J15</f>
        <v>160</v>
      </c>
      <c r="L15" s="49">
        <f t="shared" si="3"/>
        <v>16</v>
      </c>
      <c r="M15" s="50">
        <f t="shared" si="4"/>
        <v>640</v>
      </c>
      <c r="N15" s="9"/>
    </row>
    <row r="16" spans="1:14" ht="13.5" thickBot="1">
      <c r="A16" s="25" t="s">
        <v>12</v>
      </c>
      <c r="B16" s="11"/>
      <c r="C16" s="51"/>
      <c r="D16" s="55"/>
      <c r="E16" s="56">
        <f>SUM(E9:E15)</f>
        <v>6428</v>
      </c>
      <c r="F16" s="57"/>
      <c r="G16" s="52">
        <f>SUM(G9:G15)</f>
        <v>7976</v>
      </c>
      <c r="H16" s="57"/>
      <c r="I16" s="52">
        <f>SUM(I9:I15)</f>
        <v>9688</v>
      </c>
      <c r="J16" s="57"/>
      <c r="K16" s="52">
        <f>SUM(K9:K15)</f>
        <v>8664</v>
      </c>
      <c r="L16" s="58"/>
      <c r="M16" s="83">
        <f>E16+G16+I16+K16</f>
        <v>32756</v>
      </c>
      <c r="N16" s="12">
        <f>SUM(E16:K16)</f>
        <v>32756</v>
      </c>
    </row>
    <row r="17" spans="1:14" ht="13.5" thickTop="1">
      <c r="A17" s="45" t="s">
        <v>21</v>
      </c>
      <c r="B17" s="7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59"/>
      <c r="N17" s="14"/>
    </row>
    <row r="18" spans="1:14" ht="12.75">
      <c r="A18" s="25" t="s">
        <v>23</v>
      </c>
      <c r="B18" s="48"/>
      <c r="C18" s="72"/>
      <c r="D18" s="11"/>
      <c r="E18" s="15">
        <v>100</v>
      </c>
      <c r="F18" s="11"/>
      <c r="G18" s="15"/>
      <c r="H18" s="60"/>
      <c r="I18" s="15"/>
      <c r="J18" s="60"/>
      <c r="K18" s="15">
        <v>200</v>
      </c>
      <c r="L18" s="11"/>
      <c r="M18" s="87">
        <f>E18+G18+I18+K18</f>
        <v>300</v>
      </c>
      <c r="N18" s="9"/>
    </row>
    <row r="19" spans="1:14" ht="12.75">
      <c r="A19" s="25" t="s">
        <v>15</v>
      </c>
      <c r="B19" s="73">
        <v>0</v>
      </c>
      <c r="C19" s="69">
        <v>0</v>
      </c>
      <c r="D19" s="11"/>
      <c r="E19" s="15"/>
      <c r="F19" s="11">
        <v>0</v>
      </c>
      <c r="G19" s="15"/>
      <c r="H19" s="60">
        <v>0</v>
      </c>
      <c r="I19" s="15">
        <f>C19*H19</f>
        <v>0</v>
      </c>
      <c r="J19" s="60">
        <v>0</v>
      </c>
      <c r="K19" s="15">
        <v>50</v>
      </c>
      <c r="L19" s="11"/>
      <c r="M19" s="87">
        <f>E19+G19+I19+K19</f>
        <v>50</v>
      </c>
      <c r="N19" s="9"/>
    </row>
    <row r="20" spans="1:14" ht="12.75">
      <c r="A20" s="25" t="s">
        <v>18</v>
      </c>
      <c r="B20" s="48">
        <v>0</v>
      </c>
      <c r="C20" s="69">
        <v>0</v>
      </c>
      <c r="D20" s="11"/>
      <c r="E20" s="15"/>
      <c r="F20" s="11">
        <v>0</v>
      </c>
      <c r="G20" s="15"/>
      <c r="H20" s="61"/>
      <c r="I20" s="15"/>
      <c r="J20" s="61"/>
      <c r="K20" s="15">
        <v>50</v>
      </c>
      <c r="L20" s="11"/>
      <c r="M20" s="87">
        <f>E20+G20+I20+K20</f>
        <v>50</v>
      </c>
      <c r="N20" s="9"/>
    </row>
    <row r="21" spans="1:14" ht="13.5" thickBot="1">
      <c r="A21" s="27"/>
      <c r="B21" s="11"/>
      <c r="C21" s="11"/>
      <c r="D21" s="16"/>
      <c r="E21" s="56">
        <f>SUM(E18:E20)</f>
        <v>100</v>
      </c>
      <c r="F21" s="16"/>
      <c r="G21" s="62">
        <f>SUM(G18:G20)</f>
        <v>0</v>
      </c>
      <c r="H21" s="63"/>
      <c r="I21" s="62">
        <f>SUM(I18:I20)</f>
        <v>0</v>
      </c>
      <c r="J21" s="63"/>
      <c r="K21" s="62">
        <f>SUM(K18:K20)</f>
        <v>300</v>
      </c>
      <c r="L21" s="16"/>
      <c r="M21" s="86">
        <f>E21+G21+I21+K21</f>
        <v>400</v>
      </c>
      <c r="N21" s="12">
        <f>SUM(E21:K21)</f>
        <v>400</v>
      </c>
    </row>
    <row r="22" spans="1:14" ht="13.5" thickTop="1">
      <c r="A22" s="45" t="s">
        <v>17</v>
      </c>
      <c r="B22" s="18"/>
      <c r="C22" s="18"/>
      <c r="D22" s="11"/>
      <c r="E22" s="11"/>
      <c r="F22" s="11"/>
      <c r="G22" s="15"/>
      <c r="H22" s="18"/>
      <c r="I22" s="18"/>
      <c r="J22" s="18"/>
      <c r="K22" s="18"/>
      <c r="L22" s="18"/>
      <c r="M22" s="64"/>
      <c r="N22" s="6"/>
    </row>
    <row r="23" spans="1:14" ht="13.5" customHeight="1">
      <c r="A23" s="25"/>
      <c r="B23" s="11"/>
      <c r="C23" s="15"/>
      <c r="D23" s="66"/>
      <c r="E23" s="15">
        <f>C23*D23</f>
        <v>0</v>
      </c>
      <c r="F23" s="67"/>
      <c r="G23" s="15"/>
      <c r="H23" s="60">
        <v>0</v>
      </c>
      <c r="I23" s="15">
        <f>C23*H23</f>
        <v>0</v>
      </c>
      <c r="J23" s="60">
        <v>0</v>
      </c>
      <c r="K23" s="15">
        <f>E23*J23</f>
        <v>0</v>
      </c>
      <c r="L23" s="11"/>
      <c r="M23" s="65">
        <f>E23+G23+I23</f>
        <v>0</v>
      </c>
      <c r="N23" s="9"/>
    </row>
    <row r="24" spans="1:14" ht="13.5" customHeight="1">
      <c r="A24" s="85"/>
      <c r="B24" s="11"/>
      <c r="C24" s="11"/>
      <c r="D24" s="66"/>
      <c r="E24" s="15"/>
      <c r="F24" s="67"/>
      <c r="G24" s="15"/>
      <c r="H24" s="60">
        <v>0</v>
      </c>
      <c r="I24" s="15"/>
      <c r="J24" s="60">
        <v>0</v>
      </c>
      <c r="K24" s="15"/>
      <c r="L24" s="11"/>
      <c r="M24" s="65"/>
      <c r="N24" s="6"/>
    </row>
    <row r="25" spans="1:14" ht="17.25" customHeight="1" thickBot="1">
      <c r="A25" s="25" t="s">
        <v>16</v>
      </c>
      <c r="B25" s="68">
        <v>0</v>
      </c>
      <c r="C25" s="68"/>
      <c r="D25" s="16"/>
      <c r="E25" s="62">
        <f>SUM(E23:E24)</f>
        <v>0</v>
      </c>
      <c r="F25" s="16"/>
      <c r="G25" s="62">
        <f>SUM(G23:G24)</f>
        <v>0</v>
      </c>
      <c r="H25" s="16"/>
      <c r="I25" s="62">
        <f>SUM(I23:I24)</f>
        <v>0</v>
      </c>
      <c r="J25" s="16"/>
      <c r="K25" s="62">
        <f>SUM(K23:K24)</f>
        <v>0</v>
      </c>
      <c r="L25" s="16"/>
      <c r="M25" s="75">
        <f>E25+G25+I25+K25</f>
        <v>0</v>
      </c>
      <c r="N25" s="9"/>
    </row>
    <row r="26" spans="1:14" ht="17.25" thickBot="1" thickTop="1">
      <c r="A26" s="46" t="s">
        <v>13</v>
      </c>
      <c r="B26" s="35"/>
      <c r="C26" s="35"/>
      <c r="D26" s="31"/>
      <c r="E26" s="33">
        <f>E16+E21+E25</f>
        <v>6528</v>
      </c>
      <c r="F26" s="36"/>
      <c r="G26" s="32">
        <f>G16+G21+G25</f>
        <v>7976</v>
      </c>
      <c r="H26" s="37"/>
      <c r="I26" s="32">
        <f>I16+I21+I25</f>
        <v>9688</v>
      </c>
      <c r="J26" s="37"/>
      <c r="K26" s="32">
        <f>K16+K21+K25</f>
        <v>8964</v>
      </c>
      <c r="L26" s="34"/>
      <c r="M26" s="84">
        <f>M16+M21+M25</f>
        <v>33156</v>
      </c>
      <c r="N26" s="9">
        <f>SUM(E26:K26)</f>
        <v>33156</v>
      </c>
    </row>
    <row r="27" spans="1:14" ht="13.5" thickTop="1">
      <c r="A27" s="21" t="s">
        <v>14</v>
      </c>
      <c r="B27" s="17"/>
      <c r="C27" s="22"/>
      <c r="D27" s="22"/>
      <c r="E27" s="23"/>
      <c r="F27" s="23"/>
      <c r="G27" s="23"/>
      <c r="H27" s="17"/>
      <c r="I27" s="17"/>
      <c r="J27" s="17"/>
      <c r="K27" s="17"/>
      <c r="L27" s="17"/>
      <c r="M27" s="24"/>
      <c r="N27" s="3"/>
    </row>
    <row r="28" spans="1:13" ht="15.75">
      <c r="A28" s="81"/>
      <c r="B28" s="6"/>
      <c r="C28" s="7"/>
      <c r="D28" s="7"/>
      <c r="E28" s="9"/>
      <c r="F28" s="6"/>
      <c r="G28" s="6"/>
      <c r="H28" s="6"/>
      <c r="I28" s="6"/>
      <c r="J28" s="6"/>
      <c r="K28" s="6"/>
      <c r="L28" s="6"/>
      <c r="M28" s="26"/>
    </row>
    <row r="29" spans="1:13" ht="15.75">
      <c r="A29" s="81"/>
      <c r="B29" s="6"/>
      <c r="C29" s="7"/>
      <c r="D29" s="7"/>
      <c r="E29" s="9"/>
      <c r="F29" s="6"/>
      <c r="G29" s="6"/>
      <c r="H29" s="6"/>
      <c r="I29" s="6"/>
      <c r="J29" s="6"/>
      <c r="K29" s="6"/>
      <c r="L29" s="6"/>
      <c r="M29" s="26"/>
    </row>
    <row r="30" spans="1:13" ht="15.75">
      <c r="A30" s="81"/>
      <c r="B30" s="6"/>
      <c r="C30" s="7"/>
      <c r="D30" s="7"/>
      <c r="E30" s="9"/>
      <c r="F30" s="6"/>
      <c r="G30" s="6"/>
      <c r="H30" s="6"/>
      <c r="I30" s="6"/>
      <c r="J30" s="6"/>
      <c r="K30" s="6"/>
      <c r="L30" s="6"/>
      <c r="M30" s="26"/>
    </row>
    <row r="31" spans="1:13" ht="16.5" thickBot="1">
      <c r="A31" s="82"/>
      <c r="B31" s="28"/>
      <c r="C31" s="29"/>
      <c r="D31" s="29"/>
      <c r="E31" s="38"/>
      <c r="F31" s="28"/>
      <c r="G31" s="28"/>
      <c r="H31" s="28"/>
      <c r="I31" s="28"/>
      <c r="J31" s="28"/>
      <c r="K31" s="28"/>
      <c r="L31" s="28"/>
      <c r="M31" s="30"/>
    </row>
    <row r="32" ht="13.5" thickTop="1"/>
  </sheetData>
  <mergeCells count="9">
    <mergeCell ref="L6:M6"/>
    <mergeCell ref="H6:I6"/>
    <mergeCell ref="H7:I7"/>
    <mergeCell ref="D7:E7"/>
    <mergeCell ref="F7:G7"/>
    <mergeCell ref="D6:E6"/>
    <mergeCell ref="F6:G6"/>
    <mergeCell ref="J6:K6"/>
    <mergeCell ref="J7:K7"/>
  </mergeCells>
  <printOptions horizontalCentered="1"/>
  <pageMargins left="0.32" right="0.23" top="1.17" bottom="0.55" header="0.13" footer="0.41"/>
  <pageSetup fitToHeight="1" fitToWidth="1" horizontalDpi="600" verticalDpi="600" orientation="landscape" scale="90" r:id="rId1"/>
  <headerFooter alignWithMargins="0"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Julian Isham</cp:lastModifiedBy>
  <cp:lastPrinted>2005-05-03T20:08:15Z</cp:lastPrinted>
  <dcterms:created xsi:type="dcterms:W3CDTF">2001-02-15T00:40:30Z</dcterms:created>
  <dcterms:modified xsi:type="dcterms:W3CDTF">2005-05-03T20:10:59Z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