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GINEER\DESIGN\1 Project\2011 Projects\11-06  Devlin Road Extension , Fagan Creek Bridge\5. Budget and Estimates\Budget and Estimates\"/>
    </mc:Choice>
  </mc:AlternateContent>
  <bookViews>
    <workbookView xWindow="0" yWindow="0" windowWidth="24000" windowHeight="14256"/>
  </bookViews>
  <sheets>
    <sheet name="Appropriation Reque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2" i="1" l="1"/>
  <c r="E12" i="1"/>
  <c r="F25" i="1" l="1"/>
  <c r="G19" i="1" l="1"/>
  <c r="D32" i="1"/>
  <c r="C32" i="1"/>
  <c r="F19" i="1"/>
  <c r="B27" i="1"/>
  <c r="B21" i="1" l="1"/>
  <c r="B17" i="1" l="1"/>
  <c r="B32" i="1" s="1"/>
  <c r="H15" i="1"/>
  <c r="B10" i="1"/>
  <c r="B25" i="1" l="1"/>
  <c r="G25" i="1" l="1"/>
  <c r="G23" i="1"/>
  <c r="G21" i="1"/>
  <c r="G17" i="1"/>
  <c r="G10" i="1"/>
  <c r="G12" i="1" l="1"/>
  <c r="G32" i="1" s="1"/>
  <c r="G8" i="1"/>
  <c r="F12" i="1" l="1"/>
  <c r="F23" i="1"/>
  <c r="E32" i="1" l="1"/>
</calcChain>
</file>

<file path=xl/comments1.xml><?xml version="1.0" encoding="utf-8"?>
<comments xmlns="http://schemas.openxmlformats.org/spreadsheetml/2006/main">
  <authors>
    <author>Wadsworth, Graham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Wadsworth, Graham:</t>
        </r>
        <r>
          <rPr>
            <sz val="9"/>
            <color indexed="81"/>
            <rFont val="Tahoma"/>
            <family val="2"/>
          </rPr>
          <t xml:space="preserve">
From 95% cost estimate by Chaudhary &amp; Associates and AECOM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Wadsworth, Graham:</t>
        </r>
        <r>
          <rPr>
            <sz val="9"/>
            <color indexed="81"/>
            <rFont val="Tahoma"/>
            <family val="2"/>
          </rPr>
          <t xml:space="preserve">
Estimate for tree removal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Wadsworth, Graham:</t>
        </r>
        <r>
          <rPr>
            <sz val="9"/>
            <color indexed="81"/>
            <rFont val="Tahoma"/>
            <family val="2"/>
          </rPr>
          <t xml:space="preserve">
Amendment 2 for design and estimate for construction support</t>
        </r>
      </text>
    </comment>
  </commentList>
</comments>
</file>

<file path=xl/sharedStrings.xml><?xml version="1.0" encoding="utf-8"?>
<sst xmlns="http://schemas.openxmlformats.org/spreadsheetml/2006/main" count="31" uniqueCount="28">
  <si>
    <t>Budget Item</t>
  </si>
  <si>
    <t>Construction</t>
  </si>
  <si>
    <t>Budget Item Amount</t>
  </si>
  <si>
    <t>Design and Engineering Contingency</t>
  </si>
  <si>
    <t>TOTAL</t>
  </si>
  <si>
    <t>County Project Management/Administration</t>
  </si>
  <si>
    <t xml:space="preserve">Appropriation Amount </t>
  </si>
  <si>
    <t>Spent to Date</t>
  </si>
  <si>
    <t>Balance</t>
  </si>
  <si>
    <t>% Spent to Date</t>
  </si>
  <si>
    <t xml:space="preserve">Board Appropriation </t>
  </si>
  <si>
    <t xml:space="preserve"> to date</t>
  </si>
  <si>
    <t>Request Today</t>
  </si>
  <si>
    <t>DEVLIN ROAD SEGMENT E PROJECT</t>
  </si>
  <si>
    <t>PROJECT, RDS 11-06</t>
  </si>
  <si>
    <t>DESIGN PHASE</t>
  </si>
  <si>
    <t xml:space="preserve">Design and Engineering:      </t>
  </si>
  <si>
    <t>Construction Contingency (15%)</t>
  </si>
  <si>
    <t>Is Construction Admin in this?</t>
  </si>
  <si>
    <t xml:space="preserve"> Special Inspections and Fees</t>
  </si>
  <si>
    <t>CM/CA/INSP Contingency</t>
  </si>
  <si>
    <t>Construction Management and Construction Administration</t>
  </si>
  <si>
    <t>Permits/ Post construction monitoring/reporting</t>
  </si>
  <si>
    <t>Lands and Temporary Construction Easement</t>
  </si>
  <si>
    <t>Chaudhary and Associates - $100,000</t>
  </si>
  <si>
    <t>Monk and Associates - $30,000</t>
  </si>
  <si>
    <t>Rincon Consultants - $10,000</t>
  </si>
  <si>
    <t>NOVEMBER 5,2018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</si>
</sst>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;[Red]&quot;$&quot;#,##0"/>
    <numFmt numFmtId="165" formatCode="m/d/yy;@"/>
    <numFmt numFmtId="166" formatCode="0.000%"/>
    <numFmt numFmtId="167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3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64" fontId="0" fillId="0" borderId="0" xfId="0" applyNumberFormat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0" fillId="0" borderId="0" xfId="0" applyFill="1"/>
    <xf numFmtId="164" fontId="1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workbookViewId="0">
      <selection activeCell="B3" sqref="B3"/>
    </sheetView>
  </sheetViews>
  <sheetFormatPr defaultRowHeight="14.4" x14ac:dyDescent="0.3"/>
  <cols>
    <col min="1" max="1" width="68.109375" style="18" customWidth="1"/>
    <col min="2" max="3" width="26.6640625" customWidth="1"/>
    <col min="4" max="4" width="33" customWidth="1"/>
    <col min="5" max="5" width="39.33203125" customWidth="1"/>
    <col min="6" max="7" width="28.109375" bestFit="1" customWidth="1"/>
    <col min="8" max="8" width="25.33203125" customWidth="1"/>
  </cols>
  <sheetData>
    <row r="1" spans="1:8" x14ac:dyDescent="0.3">
      <c r="A1" s="14"/>
      <c r="B1" s="1"/>
      <c r="C1" s="1"/>
      <c r="D1" s="1"/>
    </row>
    <row r="2" spans="1:8" ht="18" x14ac:dyDescent="0.35">
      <c r="A2" s="15" t="s">
        <v>13</v>
      </c>
      <c r="B2" s="10" t="s">
        <v>27</v>
      </c>
      <c r="C2" s="1"/>
      <c r="D2" s="1"/>
    </row>
    <row r="3" spans="1:8" ht="18" x14ac:dyDescent="0.35">
      <c r="A3" s="15" t="s">
        <v>14</v>
      </c>
      <c r="B3" s="10"/>
      <c r="C3" s="1"/>
      <c r="D3" s="1"/>
      <c r="H3" s="1"/>
    </row>
    <row r="4" spans="1:8" ht="18" x14ac:dyDescent="0.35">
      <c r="A4" s="16"/>
      <c r="B4" s="1"/>
      <c r="C4" s="9" t="s">
        <v>15</v>
      </c>
      <c r="D4" s="1"/>
    </row>
    <row r="5" spans="1:8" ht="18" x14ac:dyDescent="0.35">
      <c r="A5" s="3"/>
      <c r="B5" s="5"/>
      <c r="C5" s="8" t="s">
        <v>10</v>
      </c>
      <c r="D5" s="8" t="s">
        <v>10</v>
      </c>
      <c r="E5" s="8" t="s">
        <v>6</v>
      </c>
      <c r="F5" s="8" t="s">
        <v>6</v>
      </c>
      <c r="G5" s="8" t="s">
        <v>6</v>
      </c>
    </row>
    <row r="6" spans="1:8" ht="18" x14ac:dyDescent="0.35">
      <c r="A6" s="6" t="s">
        <v>0</v>
      </c>
      <c r="B6" s="8" t="s">
        <v>2</v>
      </c>
      <c r="C6" s="8" t="s">
        <v>12</v>
      </c>
      <c r="D6" s="8" t="s">
        <v>11</v>
      </c>
      <c r="E6" s="8" t="s">
        <v>7</v>
      </c>
      <c r="F6" s="8" t="s">
        <v>9</v>
      </c>
      <c r="G6" s="8" t="s">
        <v>8</v>
      </c>
    </row>
    <row r="7" spans="1:8" x14ac:dyDescent="0.3">
      <c r="A7" s="14"/>
      <c r="B7" s="1"/>
      <c r="C7" s="1"/>
      <c r="D7" s="1"/>
    </row>
    <row r="8" spans="1:8" ht="18" x14ac:dyDescent="0.35">
      <c r="A8" s="3" t="s">
        <v>1</v>
      </c>
      <c r="B8" s="4">
        <v>3500000</v>
      </c>
      <c r="C8" s="4">
        <v>50000</v>
      </c>
      <c r="D8" s="4">
        <v>0</v>
      </c>
      <c r="E8" s="4">
        <v>0</v>
      </c>
      <c r="F8" s="7">
        <v>0</v>
      </c>
      <c r="G8" s="4">
        <f>D8-E8</f>
        <v>0</v>
      </c>
    </row>
    <row r="9" spans="1:8" ht="18" x14ac:dyDescent="0.35">
      <c r="A9" s="3"/>
      <c r="B9" s="4"/>
      <c r="C9" s="4"/>
      <c r="D9" s="4"/>
      <c r="E9" s="4"/>
      <c r="F9" s="7"/>
    </row>
    <row r="10" spans="1:8" ht="18" x14ac:dyDescent="0.35">
      <c r="A10" s="3" t="s">
        <v>17</v>
      </c>
      <c r="B10" s="4">
        <f>B8*0.15</f>
        <v>525000</v>
      </c>
      <c r="C10" s="4">
        <v>0</v>
      </c>
      <c r="D10" s="4">
        <v>0</v>
      </c>
      <c r="E10" s="4">
        <v>0</v>
      </c>
      <c r="F10" s="7">
        <v>0</v>
      </c>
      <c r="G10" s="4">
        <f>D10-E10</f>
        <v>0</v>
      </c>
    </row>
    <row r="11" spans="1:8" ht="18" x14ac:dyDescent="0.35">
      <c r="A11" s="3"/>
      <c r="B11" s="4"/>
      <c r="C11" s="4"/>
      <c r="D11" s="4"/>
      <c r="E11" s="4"/>
      <c r="F11" s="7"/>
    </row>
    <row r="12" spans="1:8" ht="18" x14ac:dyDescent="0.35">
      <c r="A12" s="3" t="s">
        <v>16</v>
      </c>
      <c r="B12" s="4">
        <f>700000+140000</f>
        <v>840000</v>
      </c>
      <c r="C12" s="19">
        <v>50000</v>
      </c>
      <c r="D12" s="19">
        <v>747087</v>
      </c>
      <c r="E12" s="19">
        <f>625532.08+72246</f>
        <v>697778.08</v>
      </c>
      <c r="F12" s="20">
        <f>E12/D12</f>
        <v>0.93399842320907733</v>
      </c>
      <c r="G12" s="19">
        <f>D12-E12</f>
        <v>49308.920000000042</v>
      </c>
    </row>
    <row r="13" spans="1:8" ht="18" hidden="1" x14ac:dyDescent="0.35">
      <c r="A13" s="3" t="s">
        <v>24</v>
      </c>
      <c r="B13" s="4"/>
      <c r="C13" s="4"/>
      <c r="D13" s="4"/>
      <c r="E13" s="4"/>
      <c r="F13" s="7"/>
      <c r="G13" s="11"/>
      <c r="H13" t="s">
        <v>18</v>
      </c>
    </row>
    <row r="14" spans="1:8" ht="18" hidden="1" x14ac:dyDescent="0.35">
      <c r="A14" s="3" t="s">
        <v>25</v>
      </c>
      <c r="B14" s="4"/>
      <c r="C14" s="4"/>
      <c r="D14" s="4"/>
      <c r="E14" s="4"/>
      <c r="F14" s="7"/>
      <c r="G14" s="11"/>
    </row>
    <row r="15" spans="1:8" ht="18" hidden="1" x14ac:dyDescent="0.35">
      <c r="A15" s="3" t="s">
        <v>26</v>
      </c>
      <c r="B15" s="4"/>
      <c r="C15" s="4"/>
      <c r="D15" s="4"/>
      <c r="E15" s="4"/>
      <c r="F15" s="7"/>
      <c r="G15" s="11"/>
      <c r="H15" s="1">
        <f>SUM(B13:B15)</f>
        <v>0</v>
      </c>
    </row>
    <row r="16" spans="1:8" ht="18" x14ac:dyDescent="0.35">
      <c r="A16" s="3"/>
      <c r="B16" s="4"/>
      <c r="C16" s="4"/>
      <c r="D16" s="4"/>
      <c r="E16" s="4"/>
      <c r="F16" s="7"/>
      <c r="G16" s="11"/>
    </row>
    <row r="17" spans="1:8" ht="18" x14ac:dyDescent="0.35">
      <c r="A17" s="3" t="s">
        <v>3</v>
      </c>
      <c r="B17" s="4">
        <f>SUM(B12*0.1)</f>
        <v>84000</v>
      </c>
      <c r="C17" s="4">
        <v>0</v>
      </c>
      <c r="D17" s="4">
        <v>0</v>
      </c>
      <c r="E17" s="4">
        <v>0</v>
      </c>
      <c r="F17" s="7">
        <v>0</v>
      </c>
      <c r="G17" s="4">
        <f>D17-E17</f>
        <v>0</v>
      </c>
      <c r="H17" s="13"/>
    </row>
    <row r="18" spans="1:8" ht="18" x14ac:dyDescent="0.35">
      <c r="A18" s="3"/>
      <c r="B18" s="4"/>
      <c r="C18" s="4"/>
      <c r="D18" s="4"/>
      <c r="E18" s="4"/>
      <c r="F18" s="7"/>
      <c r="G18" s="4"/>
    </row>
    <row r="19" spans="1:8" ht="18" x14ac:dyDescent="0.35">
      <c r="A19" s="3" t="s">
        <v>23</v>
      </c>
      <c r="B19" s="4">
        <v>635000</v>
      </c>
      <c r="C19" s="4">
        <v>40000</v>
      </c>
      <c r="D19" s="4">
        <v>595000</v>
      </c>
      <c r="E19" s="4">
        <v>593073</v>
      </c>
      <c r="F19" s="7">
        <f>E19/D19</f>
        <v>0.99676134453781517</v>
      </c>
      <c r="G19" s="19">
        <f>D19-E19</f>
        <v>1927</v>
      </c>
    </row>
    <row r="20" spans="1:8" ht="18" x14ac:dyDescent="0.35">
      <c r="A20" s="3"/>
      <c r="B20" s="4"/>
      <c r="C20" s="4"/>
      <c r="D20" s="4"/>
      <c r="E20" s="4"/>
      <c r="F20" s="7"/>
    </row>
    <row r="21" spans="1:8" ht="18" x14ac:dyDescent="0.35">
      <c r="A21" s="3" t="s">
        <v>21</v>
      </c>
      <c r="B21" s="4">
        <f>400000+50000</f>
        <v>450000</v>
      </c>
      <c r="C21" s="4">
        <v>50000</v>
      </c>
      <c r="D21" s="4">
        <v>0</v>
      </c>
      <c r="E21" s="4">
        <v>0</v>
      </c>
      <c r="F21" s="7">
        <v>0</v>
      </c>
      <c r="G21" s="4">
        <f>D21-E21</f>
        <v>0</v>
      </c>
    </row>
    <row r="22" spans="1:8" ht="18" x14ac:dyDescent="0.35">
      <c r="A22" s="3"/>
      <c r="B22" s="4"/>
      <c r="C22" s="4"/>
      <c r="D22" s="4"/>
      <c r="E22" s="4"/>
      <c r="F22" s="7"/>
    </row>
    <row r="23" spans="1:8" ht="18" x14ac:dyDescent="0.35">
      <c r="A23" s="3" t="s">
        <v>5</v>
      </c>
      <c r="B23" s="4">
        <f>280000+150000</f>
        <v>430000</v>
      </c>
      <c r="C23" s="4">
        <v>15000</v>
      </c>
      <c r="D23" s="4">
        <v>300000</v>
      </c>
      <c r="E23" s="4">
        <v>277883.69</v>
      </c>
      <c r="F23" s="7">
        <f t="shared" ref="F23:F25" si="0">E23/D23</f>
        <v>0.92627896666666665</v>
      </c>
      <c r="G23" s="4">
        <f>D23-E23</f>
        <v>22116.309999999998</v>
      </c>
    </row>
    <row r="24" spans="1:8" ht="18" x14ac:dyDescent="0.35">
      <c r="A24" s="3"/>
      <c r="B24" s="4"/>
      <c r="C24" s="4"/>
      <c r="D24" s="4"/>
      <c r="E24" s="4"/>
      <c r="F24" s="7"/>
    </row>
    <row r="25" spans="1:8" ht="18" x14ac:dyDescent="0.35">
      <c r="A25" s="3" t="s">
        <v>19</v>
      </c>
      <c r="B25" s="4">
        <f>50000</f>
        <v>50000</v>
      </c>
      <c r="C25" s="4">
        <v>5000</v>
      </c>
      <c r="D25" s="4">
        <v>10000</v>
      </c>
      <c r="E25" s="4">
        <v>7760.96</v>
      </c>
      <c r="F25" s="7">
        <f t="shared" si="0"/>
        <v>0.77609600000000001</v>
      </c>
      <c r="G25" s="4">
        <f>D25-E25</f>
        <v>2239.04</v>
      </c>
    </row>
    <row r="26" spans="1:8" ht="18" x14ac:dyDescent="0.35">
      <c r="A26" s="3"/>
      <c r="B26" s="4"/>
      <c r="C26" s="4"/>
      <c r="D26" s="4"/>
      <c r="E26" s="4"/>
      <c r="F26" s="7"/>
    </row>
    <row r="27" spans="1:8" ht="18" x14ac:dyDescent="0.35">
      <c r="A27" s="3" t="s">
        <v>20</v>
      </c>
      <c r="B27" s="4">
        <f>SUM(H29*0.1)</f>
        <v>0</v>
      </c>
      <c r="C27" s="4">
        <v>0</v>
      </c>
      <c r="D27" s="4">
        <v>0</v>
      </c>
      <c r="E27" s="4">
        <v>0</v>
      </c>
      <c r="F27" s="7">
        <v>0</v>
      </c>
      <c r="G27" s="4">
        <v>0</v>
      </c>
    </row>
    <row r="28" spans="1:8" ht="18" x14ac:dyDescent="0.35">
      <c r="A28" s="3"/>
      <c r="B28" s="4"/>
      <c r="C28" s="4"/>
      <c r="D28" s="4"/>
      <c r="E28" s="4"/>
      <c r="F28" s="7"/>
    </row>
    <row r="29" spans="1:8" ht="18" x14ac:dyDescent="0.35">
      <c r="A29" s="3" t="s">
        <v>22</v>
      </c>
      <c r="B29" s="4">
        <v>36000</v>
      </c>
      <c r="C29" s="4">
        <v>0</v>
      </c>
      <c r="D29" s="4">
        <v>0</v>
      </c>
      <c r="E29" s="4">
        <v>0</v>
      </c>
      <c r="F29" s="7">
        <v>0</v>
      </c>
      <c r="G29" s="4">
        <v>0</v>
      </c>
    </row>
    <row r="30" spans="1:8" ht="18" x14ac:dyDescent="0.35">
      <c r="A30" s="3"/>
      <c r="B30" s="4"/>
      <c r="C30" s="4"/>
      <c r="D30" s="4"/>
      <c r="E30" s="4"/>
      <c r="F30" s="4"/>
    </row>
    <row r="31" spans="1:8" ht="18" x14ac:dyDescent="0.35">
      <c r="A31" s="3"/>
      <c r="B31" s="4"/>
      <c r="C31" s="4"/>
      <c r="D31" s="4"/>
      <c r="E31" s="4"/>
      <c r="F31" s="4"/>
    </row>
    <row r="32" spans="1:8" ht="18" x14ac:dyDescent="0.35">
      <c r="A32" s="6" t="s">
        <v>4</v>
      </c>
      <c r="B32" s="4">
        <f>SUM(B8:B30)</f>
        <v>6550000</v>
      </c>
      <c r="C32" s="4">
        <f>SUM(C8:C30)</f>
        <v>210000</v>
      </c>
      <c r="D32" s="4">
        <f>SUM(D8:D30)</f>
        <v>1652087</v>
      </c>
      <c r="E32" s="4">
        <f>SUM(E8:E30)</f>
        <v>1576495.73</v>
      </c>
      <c r="F32" s="4"/>
      <c r="G32" s="4">
        <f>SUM(G8:G30)</f>
        <v>75591.270000000033</v>
      </c>
    </row>
    <row r="33" spans="1:7" ht="18" x14ac:dyDescent="0.35">
      <c r="A33" s="3"/>
      <c r="B33" s="22"/>
      <c r="C33" s="22"/>
      <c r="D33" s="22"/>
      <c r="E33" s="22"/>
      <c r="F33" s="22"/>
      <c r="G33" s="22"/>
    </row>
    <row r="34" spans="1:7" ht="18" x14ac:dyDescent="0.35">
      <c r="A34" s="3"/>
      <c r="B34" s="4"/>
      <c r="C34" s="12"/>
      <c r="D34" s="4"/>
      <c r="E34" s="4"/>
      <c r="F34" s="4"/>
      <c r="G34" s="21"/>
    </row>
    <row r="35" spans="1:7" ht="18" x14ac:dyDescent="0.35">
      <c r="A35" s="3"/>
      <c r="B35" s="4"/>
      <c r="C35" s="4"/>
      <c r="D35" s="4"/>
      <c r="E35" s="4"/>
      <c r="F35" s="4"/>
    </row>
    <row r="36" spans="1:7" ht="18" x14ac:dyDescent="0.35">
      <c r="A36" s="3"/>
      <c r="B36" s="4"/>
      <c r="D36" s="4"/>
      <c r="E36" s="4"/>
      <c r="F36" s="4"/>
    </row>
    <row r="37" spans="1:7" ht="18" x14ac:dyDescent="0.35">
      <c r="A37" s="3"/>
      <c r="B37" s="4"/>
      <c r="C37" s="4"/>
      <c r="D37" s="4"/>
      <c r="E37" s="4"/>
      <c r="F37" s="4"/>
    </row>
    <row r="38" spans="1:7" ht="18" x14ac:dyDescent="0.35">
      <c r="A38" s="3"/>
      <c r="B38" s="4"/>
      <c r="C38" s="4"/>
      <c r="D38" s="4"/>
      <c r="E38" s="4"/>
      <c r="F38" s="4"/>
    </row>
    <row r="39" spans="1:7" ht="18" x14ac:dyDescent="0.35">
      <c r="A39" s="3"/>
      <c r="B39" s="4"/>
      <c r="C39" s="4"/>
      <c r="D39" s="4"/>
      <c r="E39" s="4"/>
      <c r="F39" s="4"/>
    </row>
    <row r="40" spans="1:7" ht="18" x14ac:dyDescent="0.35">
      <c r="A40" s="3"/>
      <c r="B40" s="4"/>
      <c r="C40" s="4"/>
      <c r="D40" s="4"/>
      <c r="E40" s="4"/>
      <c r="F40" s="4"/>
    </row>
    <row r="41" spans="1:7" ht="18" x14ac:dyDescent="0.35">
      <c r="A41" s="3"/>
      <c r="B41" s="4"/>
      <c r="C41" s="4"/>
      <c r="D41" s="4"/>
      <c r="E41" s="4"/>
      <c r="F41" s="4"/>
    </row>
    <row r="42" spans="1:7" ht="18" x14ac:dyDescent="0.35">
      <c r="A42" s="3"/>
      <c r="B42" s="4"/>
      <c r="C42" s="4"/>
      <c r="D42" s="4"/>
      <c r="E42" s="4"/>
      <c r="F42" s="4"/>
    </row>
    <row r="43" spans="1:7" ht="18" x14ac:dyDescent="0.35">
      <c r="A43" s="3"/>
      <c r="B43" s="4"/>
      <c r="C43" s="4"/>
      <c r="D43" s="4"/>
      <c r="E43" s="4"/>
      <c r="F43" s="4"/>
    </row>
    <row r="44" spans="1:7" ht="18" x14ac:dyDescent="0.35">
      <c r="A44" s="3"/>
      <c r="B44" s="4"/>
      <c r="C44" s="4"/>
      <c r="D44" s="4"/>
      <c r="E44" s="4"/>
      <c r="F44" s="4"/>
    </row>
    <row r="45" spans="1:7" ht="18" x14ac:dyDescent="0.35">
      <c r="A45" s="3"/>
      <c r="B45" s="4"/>
      <c r="C45" s="4"/>
      <c r="D45" s="4"/>
      <c r="E45" s="4"/>
      <c r="F45" s="4"/>
    </row>
    <row r="46" spans="1:7" ht="18" x14ac:dyDescent="0.35">
      <c r="A46" s="3"/>
      <c r="B46" s="4"/>
      <c r="C46" s="4"/>
      <c r="D46" s="4"/>
      <c r="E46" s="4"/>
      <c r="F46" s="4"/>
    </row>
    <row r="47" spans="1:7" ht="18" x14ac:dyDescent="0.35">
      <c r="A47" s="3"/>
      <c r="B47" s="4"/>
      <c r="C47" s="4"/>
      <c r="D47" s="4"/>
      <c r="E47" s="4"/>
      <c r="F47" s="4"/>
    </row>
    <row r="48" spans="1:7" ht="18" x14ac:dyDescent="0.35">
      <c r="A48" s="3"/>
      <c r="B48" s="4"/>
      <c r="C48" s="4"/>
      <c r="D48" s="4"/>
      <c r="E48" s="4"/>
      <c r="F48" s="4"/>
    </row>
    <row r="49" spans="1:6" ht="18" x14ac:dyDescent="0.35">
      <c r="A49" s="3"/>
      <c r="B49" s="4"/>
      <c r="C49" s="4"/>
      <c r="D49" s="4"/>
      <c r="E49" s="4"/>
      <c r="F49" s="4"/>
    </row>
    <row r="50" spans="1:6" ht="18" x14ac:dyDescent="0.35">
      <c r="A50" s="3"/>
      <c r="B50" s="4"/>
      <c r="C50" s="4"/>
      <c r="D50" s="4"/>
      <c r="E50" s="4"/>
      <c r="F50" s="4"/>
    </row>
    <row r="51" spans="1:6" ht="18" x14ac:dyDescent="0.35">
      <c r="A51" s="3"/>
      <c r="B51" s="4"/>
      <c r="C51" s="4"/>
      <c r="D51" s="4"/>
      <c r="E51" s="4"/>
      <c r="F51" s="4"/>
    </row>
    <row r="52" spans="1:6" ht="18" x14ac:dyDescent="0.35">
      <c r="A52" s="3"/>
      <c r="B52" s="4"/>
      <c r="C52" s="4"/>
      <c r="D52" s="4"/>
      <c r="E52" s="4"/>
      <c r="F52" s="4"/>
    </row>
    <row r="53" spans="1:6" ht="18" x14ac:dyDescent="0.35">
      <c r="A53" s="3"/>
      <c r="B53" s="4"/>
      <c r="C53" s="4"/>
      <c r="D53" s="4"/>
      <c r="E53" s="4"/>
      <c r="F53" s="4"/>
    </row>
    <row r="54" spans="1:6" ht="18" x14ac:dyDescent="0.35">
      <c r="A54" s="17"/>
      <c r="B54" s="4"/>
      <c r="C54" s="4"/>
      <c r="D54" s="4"/>
      <c r="E54" s="4"/>
      <c r="F54" s="4"/>
    </row>
    <row r="55" spans="1:6" x14ac:dyDescent="0.3">
      <c r="B55" s="2"/>
      <c r="C55" s="2"/>
      <c r="D55" s="2"/>
      <c r="E55" s="2"/>
      <c r="F55" s="2"/>
    </row>
  </sheetData>
  <printOptions gridLines="1"/>
  <pageMargins left="0.7" right="0.7" top="0.75" bottom="0.75" header="0.3" footer="0.3"/>
  <pageSetup scale="48" orientation="landscape" r:id="rId1"/>
  <headerFooter>
    <oddHeader>&amp;C&amp;"-,Bold"&amp;12County of Napa 
Public Works Department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Appropriation Request</vt:lpstr>
    </vt:vector>
  </TitlesOfParts>
  <Company>County of Napa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Arias, Juan</dc:creator>
  <cp:lastModifiedBy>Wadsworth, Graham</cp:lastModifiedBy>
  <cp:lastPrinted>2018-11-02T18:23:27Z</cp:lastPrinted>
  <dcterms:created xsi:type="dcterms:W3CDTF">2018-08-07T23:53:33Z</dcterms:created>
  <dcterms:modified xsi:type="dcterms:W3CDTF">2018-11-05T16:31:21Z</dcterms:modified>
</cp:coreProperties>
</file>