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0"/>
  </bookViews>
  <sheets>
    <sheet name="2008" sheetId="1" r:id="rId1"/>
    <sheet name="2008 WO chip" sheetId="2" r:id="rId2"/>
  </sheets>
  <externalReferences>
    <externalReference r:id="rId5"/>
    <externalReference r:id="rId6"/>
  </externalReferences>
  <definedNames>
    <definedName name="_xlnm.Print_Area" localSheetId="0">'2008'!$A$1:$AF$60</definedName>
  </definedNames>
  <calcPr fullCalcOnLoad="1"/>
</workbook>
</file>

<file path=xl/sharedStrings.xml><?xml version="1.0" encoding="utf-8"?>
<sst xmlns="http://schemas.openxmlformats.org/spreadsheetml/2006/main" count="269" uniqueCount="50">
  <si>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</si>
  <si>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</si>
  <si>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</si>
  <si>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</si>
  <si>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</si>
  <si>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</si>
  <si>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</si>
  <si>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</si>
  <si>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</si>
  <si>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</si>
  <si>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</si>
  <si>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</si>
  <si>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</si>
  <si>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</si>
  <si>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</si>
  <si>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</si>
  <si>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</si>
  <si>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</si>
  <si>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</si>
  <si>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</si>
  <si>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</si>
  <si>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</si>
  <si>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</si>
  <si>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</si>
  <si>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</si>
  <si>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</si>
  <si>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</si>
  <si>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</si>
  <si>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</si>
  <si>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</si>
  <si>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</si>
  <si>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</si>
  <si>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</si>
  <si>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</si>
  <si>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</si>
  <si>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</si>
  <si>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</si>
  <si>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</si>
  <si>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</si>
  <si>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</si>
  <si>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</si>
  <si>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</si>
  <si>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</si>
  <si>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</si>
  <si>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CHIP &amp; GRIND</t>
  </si>
  <si>
    <t>UVDS CHIP &amp; GRIND</t>
  </si>
  <si>
    <t>UVR &amp; UVDS COMMERCIAL RECYCLABLES</t>
  </si>
  <si>
    <t>Includes all oil, batteries, tires, CRT/TV's, electronic waste, drip hose (Feb &amp; May)</t>
  </si>
  <si>
    <t>Totals 2008</t>
  </si>
  <si>
    <t>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</si>
</sst>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8" fillId="2" borderId="3" xfId="21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2008%20GREEN\07%20GREEN%20TOTALS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8"/>
      <sheetName val="FEB 08"/>
      <sheetName val="MARCH 08"/>
      <sheetName val="APRIL 08"/>
      <sheetName val="MAY 08"/>
      <sheetName val="JUNE 08"/>
      <sheetName val="JULY 08"/>
      <sheetName val="AUG 08"/>
      <sheetName val="SEPT 08"/>
      <sheetName val="OCT 08"/>
      <sheetName val="NOV 08"/>
      <sheetName val="DEC 08"/>
      <sheetName val="08 YR TOTALS"/>
      <sheetName val="08 TOTALS LESS TRASH"/>
      <sheetName val="Sheet1"/>
    </sheetNames>
    <sheetDataSet>
      <sheetData sheetId="0">
        <row r="4">
          <cell r="AX4">
            <v>136.32</v>
          </cell>
        </row>
        <row r="6">
          <cell r="AX6">
            <v>3.08</v>
          </cell>
        </row>
        <row r="8">
          <cell r="AX8">
            <v>82.88</v>
          </cell>
        </row>
        <row r="10">
          <cell r="AX10">
            <v>214.65</v>
          </cell>
        </row>
        <row r="12">
          <cell r="AX12">
            <v>0</v>
          </cell>
        </row>
        <row r="14">
          <cell r="AX14">
            <v>0</v>
          </cell>
        </row>
        <row r="16">
          <cell r="AX16">
            <v>13.3</v>
          </cell>
        </row>
        <row r="18">
          <cell r="AX18">
            <v>16.74</v>
          </cell>
        </row>
        <row r="20">
          <cell r="AX20">
            <v>6.58</v>
          </cell>
        </row>
        <row r="22">
          <cell r="AX22">
            <v>15.9</v>
          </cell>
        </row>
        <row r="24">
          <cell r="AX24">
            <v>6.5</v>
          </cell>
        </row>
        <row r="26">
          <cell r="AX26">
            <v>5.2</v>
          </cell>
        </row>
        <row r="28">
          <cell r="AX28">
            <v>8.3</v>
          </cell>
        </row>
        <row r="31">
          <cell r="AX31">
            <v>161.25</v>
          </cell>
        </row>
        <row r="32">
          <cell r="AX32">
            <v>57.5</v>
          </cell>
        </row>
        <row r="34">
          <cell r="AX34">
            <v>7.875</v>
          </cell>
        </row>
        <row r="36">
          <cell r="AX36">
            <v>122.4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S"/>
      <sheetName val="UVR"/>
      <sheetName val="CS"/>
      <sheetName val="SLR"/>
      <sheetName val="WILLETS TOTALS"/>
    </sheetNames>
    <sheetDataSet>
      <sheetData sheetId="3">
        <row r="37">
          <cell r="D37">
            <v>28.856444276187425</v>
          </cell>
        </row>
      </sheetData>
      <sheetData sheetId="4">
        <row r="27">
          <cell r="D27">
            <v>32.93846413698711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SheetLayoutView="100" workbookViewId="0" topLeftCell="A1">
      <selection activeCell="A1" sqref="A1:AF60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hidden="1" customWidth="1"/>
    <col min="7" max="7" width="10.00390625" style="0" hidden="1" customWidth="1"/>
    <col min="8" max="8" width="9.28125" style="0" hidden="1" customWidth="1"/>
    <col min="9" max="10" width="9.421875" style="0" hidden="1" customWidth="1"/>
    <col min="11" max="11" width="0" style="0" hidden="1" customWidth="1"/>
    <col min="12" max="12" width="0" style="66" hidden="1" customWidth="1"/>
    <col min="13" max="13" width="9.28125" style="0" hidden="1" customWidth="1"/>
    <col min="14" max="14" width="10.140625" style="66" hidden="1" customWidth="1"/>
    <col min="15" max="15" width="9.28125" style="0" hidden="1" customWidth="1"/>
    <col min="16" max="16" width="0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0" style="0" hidden="1" customWidth="1"/>
    <col min="28" max="28" width="0" style="66" hidden="1" customWidth="1"/>
    <col min="29" max="29" width="0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48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'[1]JAN 08'!$AX4</f>
        <v>136.32</v>
      </c>
      <c r="E5" s="17">
        <f>SUM(D5/D37)</f>
        <v>0.18519851917263863</v>
      </c>
      <c r="F5" s="16">
        <v>0</v>
      </c>
      <c r="G5" s="17" t="e">
        <f>SUM(F5/F37)</f>
        <v>#DIV/0!</v>
      </c>
      <c r="H5" s="16">
        <v>0</v>
      </c>
      <c r="I5" s="17" t="e">
        <f>SUM(H5/H37)</f>
        <v>#DIV/0!</v>
      </c>
      <c r="J5" s="16">
        <v>0</v>
      </c>
      <c r="K5" s="17" t="e">
        <f>SUM(J5/J37)</f>
        <v>#DIV/0!</v>
      </c>
      <c r="L5" s="16">
        <v>0</v>
      </c>
      <c r="M5" s="17" t="e">
        <f>SUM(L5/L37)</f>
        <v>#DIV/0!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136.32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>
        <v>0</v>
      </c>
      <c r="G6" s="17"/>
      <c r="H6" s="16">
        <v>0</v>
      </c>
      <c r="I6" s="17"/>
      <c r="J6" s="16">
        <v>0</v>
      </c>
      <c r="K6" s="35"/>
      <c r="L6" s="16">
        <v>0</v>
      </c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'[1]JAN 08'!$AX6</f>
        <v>3.08</v>
      </c>
      <c r="E7" s="17">
        <f>SUM(D7/D37)</f>
        <v>0.004184356213701049</v>
      </c>
      <c r="F7" s="16">
        <v>0</v>
      </c>
      <c r="G7" s="17" t="e">
        <f>(F7/F37)</f>
        <v>#DIV/0!</v>
      </c>
      <c r="H7" s="16">
        <v>0</v>
      </c>
      <c r="I7" s="17" t="e">
        <f>SUM(H7/H37)</f>
        <v>#DIV/0!</v>
      </c>
      <c r="J7" s="16">
        <v>0</v>
      </c>
      <c r="K7" s="17" t="e">
        <f>SUM(J7/J37)</f>
        <v>#DIV/0!</v>
      </c>
      <c r="L7" s="16">
        <v>0</v>
      </c>
      <c r="M7" s="17" t="e">
        <f>SUM(L7/L37)</f>
        <v>#DIV/0!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3.08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>
        <v>0</v>
      </c>
      <c r="G8" s="17"/>
      <c r="H8" s="16">
        <v>0</v>
      </c>
      <c r="I8" s="17"/>
      <c r="J8" s="16">
        <v>0</v>
      </c>
      <c r="K8" s="17"/>
      <c r="L8" s="16">
        <v>0</v>
      </c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'[1]JAN 08'!$AX8</f>
        <v>82.88</v>
      </c>
      <c r="E9" s="17">
        <f>SUM(D9/D37)</f>
        <v>0.11259722175050095</v>
      </c>
      <c r="F9" s="16">
        <v>0</v>
      </c>
      <c r="G9" s="17" t="e">
        <f>SUM(F9/F37)</f>
        <v>#DIV/0!</v>
      </c>
      <c r="H9" s="16">
        <v>0</v>
      </c>
      <c r="I9" s="17" t="e">
        <f>SUM(H9/H37)</f>
        <v>#DIV/0!</v>
      </c>
      <c r="J9" s="16">
        <v>0</v>
      </c>
      <c r="K9" s="17" t="e">
        <f>SUM(J9/J37)</f>
        <v>#DIV/0!</v>
      </c>
      <c r="L9" s="16">
        <v>0</v>
      </c>
      <c r="M9" s="17" t="e">
        <f>SUM(L9/L37)</f>
        <v>#DIV/0!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82.88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>
        <v>0</v>
      </c>
      <c r="G10" s="17"/>
      <c r="H10" s="16">
        <v>0</v>
      </c>
      <c r="I10" s="17"/>
      <c r="J10" s="16">
        <v>0</v>
      </c>
      <c r="K10" s="17"/>
      <c r="L10" s="16">
        <v>0</v>
      </c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'[1]JAN 08'!$AX10</f>
        <v>214.65</v>
      </c>
      <c r="E11" s="17">
        <f>SUM(D11/D37)</f>
        <v>0.2916143056074449</v>
      </c>
      <c r="F11" s="16">
        <v>0</v>
      </c>
      <c r="G11" s="17" t="e">
        <f>SUM(F11/F37)</f>
        <v>#DIV/0!</v>
      </c>
      <c r="H11" s="16">
        <v>0</v>
      </c>
      <c r="I11" s="17" t="e">
        <f>SUM(H11/H37)</f>
        <v>#DIV/0!</v>
      </c>
      <c r="J11" s="16">
        <v>0</v>
      </c>
      <c r="K11" s="17" t="e">
        <f>SUM(J11/J37)</f>
        <v>#DIV/0!</v>
      </c>
      <c r="L11" s="16">
        <v>0</v>
      </c>
      <c r="M11" s="17" t="e">
        <f>SUM(L11/L37)</f>
        <v>#DIV/0!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214.65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>
        <v>0</v>
      </c>
      <c r="G12" s="17"/>
      <c r="H12" s="16">
        <v>0</v>
      </c>
      <c r="I12" s="17"/>
      <c r="J12" s="16">
        <v>0</v>
      </c>
      <c r="K12" s="17"/>
      <c r="L12" s="16">
        <v>0</v>
      </c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'[1]JAN 08'!$AX12</f>
        <v>0</v>
      </c>
      <c r="E13" s="17">
        <f>SUM(D13/D37)</f>
        <v>0</v>
      </c>
      <c r="F13" s="16">
        <v>0</v>
      </c>
      <c r="G13" s="17" t="e">
        <f>SUM(F13/F37)</f>
        <v>#DIV/0!</v>
      </c>
      <c r="H13" s="16">
        <v>0</v>
      </c>
      <c r="I13" s="17" t="e">
        <f>SUM(H13/H37)</f>
        <v>#DIV/0!</v>
      </c>
      <c r="J13" s="16">
        <v>0</v>
      </c>
      <c r="K13" s="17" t="e">
        <f>SUM(J13/J37)</f>
        <v>#DIV/0!</v>
      </c>
      <c r="L13" s="16">
        <v>0</v>
      </c>
      <c r="M13" s="17" t="e">
        <f>SUM(L13/L37)</f>
        <v>#DIV/0!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>
        <v>0</v>
      </c>
      <c r="G14" s="17"/>
      <c r="H14" s="16">
        <v>0</v>
      </c>
      <c r="I14" s="17"/>
      <c r="J14" s="16">
        <v>0</v>
      </c>
      <c r="K14" s="17"/>
      <c r="L14" s="16">
        <v>0</v>
      </c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'[1]JAN 08'!$AX14</f>
        <v>0</v>
      </c>
      <c r="E15" s="17">
        <f>SUM(D15/D37)</f>
        <v>0</v>
      </c>
      <c r="F15" s="16">
        <v>0</v>
      </c>
      <c r="G15" s="17" t="e">
        <f>SUM(F15/F37)</f>
        <v>#DIV/0!</v>
      </c>
      <c r="H15" s="16">
        <v>0</v>
      </c>
      <c r="I15" s="17" t="e">
        <f>SUM(H15/H37)</f>
        <v>#DIV/0!</v>
      </c>
      <c r="J15" s="16">
        <v>0</v>
      </c>
      <c r="K15" s="17" t="e">
        <f>SUM(J15/J37)</f>
        <v>#DIV/0!</v>
      </c>
      <c r="L15" s="16">
        <v>0</v>
      </c>
      <c r="M15" s="17" t="e">
        <f>SUM(L15/L37)</f>
        <v>#DIV/0!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0</v>
      </c>
      <c r="AE15" s="1"/>
      <c r="AF15" s="61" t="s">
        <v>0</v>
      </c>
    </row>
    <row r="16" spans="1:32" s="33" customFormat="1" ht="12.75">
      <c r="A16" s="12"/>
      <c r="B16" s="5"/>
      <c r="C16" s="15"/>
      <c r="D16" s="16"/>
      <c r="E16" s="17"/>
      <c r="F16" s="16">
        <v>0</v>
      </c>
      <c r="G16" s="17"/>
      <c r="H16" s="16">
        <v>0</v>
      </c>
      <c r="I16" s="17"/>
      <c r="J16" s="16">
        <v>0</v>
      </c>
      <c r="K16" s="17"/>
      <c r="L16" s="16">
        <v>0</v>
      </c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/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'[1]JAN 08'!$AX16</f>
        <v>13.3</v>
      </c>
      <c r="E17" s="17">
        <f>SUM(D17/D37)</f>
        <v>0.018068810922799987</v>
      </c>
      <c r="F17" s="16">
        <v>0</v>
      </c>
      <c r="G17" s="17" t="e">
        <f>SUM(F17/F37)</f>
        <v>#DIV/0!</v>
      </c>
      <c r="H17" s="16">
        <v>0</v>
      </c>
      <c r="I17" s="17" t="e">
        <f>SUM(H17/H37)</f>
        <v>#DIV/0!</v>
      </c>
      <c r="J17" s="16">
        <v>0</v>
      </c>
      <c r="K17" s="17" t="e">
        <f>SUM(J17/J37)</f>
        <v>#DIV/0!</v>
      </c>
      <c r="L17" s="16">
        <v>0</v>
      </c>
      <c r="M17" s="17" t="e">
        <f>SUM(L17/L37)</f>
        <v>#DIV/0!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13.3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>
        <v>0</v>
      </c>
      <c r="G18" s="17"/>
      <c r="H18" s="16">
        <v>0</v>
      </c>
      <c r="I18" s="17"/>
      <c r="J18" s="16">
        <v>0</v>
      </c>
      <c r="K18" s="17"/>
      <c r="L18" s="16">
        <v>0</v>
      </c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'[1]JAN 08'!$AX18</f>
        <v>16.74</v>
      </c>
      <c r="E19" s="17">
        <f>SUM(D19/D37)</f>
        <v>0.022742247732907648</v>
      </c>
      <c r="F19" s="16">
        <v>0</v>
      </c>
      <c r="G19" s="17" t="e">
        <f>SUM(F19/F37)</f>
        <v>#DIV/0!</v>
      </c>
      <c r="H19" s="16">
        <v>0</v>
      </c>
      <c r="I19" s="17" t="e">
        <f>SUM(H19/H37)</f>
        <v>#DIV/0!</v>
      </c>
      <c r="J19" s="16">
        <v>0</v>
      </c>
      <c r="K19" s="17" t="e">
        <f>SUM(J19/J37)</f>
        <v>#DIV/0!</v>
      </c>
      <c r="L19" s="16">
        <v>0</v>
      </c>
      <c r="M19" s="17" t="e">
        <f>SUM(L19/L37)</f>
        <v>#DIV/0!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16.74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>
        <v>0</v>
      </c>
      <c r="G20" s="17"/>
      <c r="H20" s="16">
        <v>0</v>
      </c>
      <c r="I20" s="17"/>
      <c r="J20" s="16">
        <v>0</v>
      </c>
      <c r="K20" s="17"/>
      <c r="L20" s="16">
        <v>0</v>
      </c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'[1]JAN 08'!$AX20</f>
        <v>6.58</v>
      </c>
      <c r="E21" s="17">
        <f>SUM(D21/D37)</f>
        <v>0.008939306456543152</v>
      </c>
      <c r="F21" s="16">
        <v>0</v>
      </c>
      <c r="G21" s="17" t="e">
        <f>SUM(F21/F37)</f>
        <v>#DIV/0!</v>
      </c>
      <c r="H21" s="16">
        <v>0</v>
      </c>
      <c r="I21" s="17" t="e">
        <f>SUM(H21/H37)</f>
        <v>#DIV/0!</v>
      </c>
      <c r="J21" s="16">
        <v>0</v>
      </c>
      <c r="K21" s="17" t="e">
        <f>SUM(J21/J37)</f>
        <v>#DIV/0!</v>
      </c>
      <c r="L21" s="16">
        <v>0</v>
      </c>
      <c r="M21" s="17" t="e">
        <f>SUM(L21/L37)</f>
        <v>#DIV/0!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6.58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>
        <v>0</v>
      </c>
      <c r="G22" s="17"/>
      <c r="H22" s="16">
        <v>0</v>
      </c>
      <c r="I22" s="17"/>
      <c r="J22" s="16">
        <v>0</v>
      </c>
      <c r="K22" s="17"/>
      <c r="L22" s="16">
        <v>0</v>
      </c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'[1]JAN 08'!$AX22</f>
        <v>15.9</v>
      </c>
      <c r="E23" s="17">
        <f>SUM(D23/D37)</f>
        <v>0.021601059674625545</v>
      </c>
      <c r="F23" s="16">
        <v>0</v>
      </c>
      <c r="G23" s="17" t="e">
        <f>SUM(F23/F37)</f>
        <v>#DIV/0!</v>
      </c>
      <c r="H23" s="16">
        <v>0</v>
      </c>
      <c r="I23" s="17" t="e">
        <f>SUM(H23/H37)</f>
        <v>#DIV/0!</v>
      </c>
      <c r="J23" s="16">
        <v>0</v>
      </c>
      <c r="K23" s="17" t="e">
        <f>SUM(J23/J37)</f>
        <v>#DIV/0!</v>
      </c>
      <c r="L23" s="16">
        <v>0</v>
      </c>
      <c r="M23" s="17" t="e">
        <f>SUM(L23/L37)</f>
        <v>#DIV/0!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15.9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>
        <v>0</v>
      </c>
      <c r="G24" s="17"/>
      <c r="H24" s="16">
        <v>0</v>
      </c>
      <c r="I24" s="17"/>
      <c r="J24" s="16">
        <v>0</v>
      </c>
      <c r="K24" s="17"/>
      <c r="L24" s="16">
        <v>0</v>
      </c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'[1]JAN 08'!$AX24</f>
        <v>6.5</v>
      </c>
      <c r="E25" s="17">
        <f>SUM(D25/D37)</f>
        <v>0.008830621879563903</v>
      </c>
      <c r="F25" s="16">
        <v>0</v>
      </c>
      <c r="G25" s="17" t="e">
        <f>SUM(F25/F37)</f>
        <v>#DIV/0!</v>
      </c>
      <c r="H25" s="16">
        <v>0</v>
      </c>
      <c r="I25" s="17" t="e">
        <f>SUM(H25/H37)</f>
        <v>#DIV/0!</v>
      </c>
      <c r="J25" s="16">
        <v>0</v>
      </c>
      <c r="K25" s="17" t="e">
        <f>SUM(J25/J37)</f>
        <v>#DIV/0!</v>
      </c>
      <c r="L25" s="16">
        <v>0</v>
      </c>
      <c r="M25" s="17" t="e">
        <f>SUM(L25/L37)</f>
        <v>#DIV/0!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6.5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>
        <v>0</v>
      </c>
      <c r="G26" s="17"/>
      <c r="H26" s="16">
        <v>0</v>
      </c>
      <c r="I26" s="17"/>
      <c r="J26" s="16">
        <v>0</v>
      </c>
      <c r="K26" s="17"/>
      <c r="L26" s="16">
        <v>0</v>
      </c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'[1]JAN 08'!$AX26</f>
        <v>5.2</v>
      </c>
      <c r="E27" s="17">
        <f>SUM(D27/D37)</f>
        <v>0.007064497503651122</v>
      </c>
      <c r="F27" s="16">
        <v>0</v>
      </c>
      <c r="G27" s="17" t="e">
        <f>SUM(F27/F37)</f>
        <v>#DIV/0!</v>
      </c>
      <c r="H27" s="16">
        <v>0</v>
      </c>
      <c r="I27" s="17" t="e">
        <f>SUM(H27/H37)</f>
        <v>#DIV/0!</v>
      </c>
      <c r="J27" s="16">
        <v>0</v>
      </c>
      <c r="K27" s="17" t="e">
        <f>SUM(J27/J37)</f>
        <v>#DIV/0!</v>
      </c>
      <c r="L27" s="16">
        <v>0</v>
      </c>
      <c r="M27" s="17" t="e">
        <f>SUM(L27/L37)</f>
        <v>#DIV/0!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5.2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>
        <v>0</v>
      </c>
      <c r="G28" s="17"/>
      <c r="H28" s="16">
        <v>0</v>
      </c>
      <c r="I28" s="17"/>
      <c r="J28" s="16">
        <v>0</v>
      </c>
      <c r="K28" s="17"/>
      <c r="L28" s="16">
        <v>0</v>
      </c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'[1]JAN 08'!$AX28</f>
        <v>8.3</v>
      </c>
      <c r="E29" s="17">
        <f>SUM(D29/D37)</f>
        <v>0.011276024861596984</v>
      </c>
      <c r="F29" s="16">
        <v>0</v>
      </c>
      <c r="G29" s="17" t="e">
        <f>SUM(F29/F37)</f>
        <v>#DIV/0!</v>
      </c>
      <c r="H29" s="16">
        <v>0</v>
      </c>
      <c r="I29" s="17" t="e">
        <f>SUM(H29/H37)</f>
        <v>#DIV/0!</v>
      </c>
      <c r="J29" s="16">
        <v>0</v>
      </c>
      <c r="K29" s="17" t="e">
        <f>SUM(J29/J37)</f>
        <v>#DIV/0!</v>
      </c>
      <c r="L29" s="16">
        <v>0</v>
      </c>
      <c r="M29" s="17" t="e">
        <f>SUM(L29/L37)</f>
        <v>#DIV/0!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8.3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>
        <v>0</v>
      </c>
      <c r="G30" s="17"/>
      <c r="H30" s="16">
        <v>0</v>
      </c>
      <c r="I30" s="17"/>
      <c r="J30" s="16">
        <v>0</v>
      </c>
      <c r="K30" s="17"/>
      <c r="L30" s="16">
        <v>0</v>
      </c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>
        <v>0</v>
      </c>
      <c r="G31" s="17"/>
      <c r="H31" s="16">
        <v>0</v>
      </c>
      <c r="I31" s="17"/>
      <c r="J31" s="16">
        <v>0</v>
      </c>
      <c r="K31" s="17"/>
      <c r="L31" s="16">
        <v>0</v>
      </c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'[1]JAN 08'!$AX31</f>
        <v>161.25</v>
      </c>
      <c r="E32" s="17">
        <f>SUM(D32/D37)</f>
        <v>0.2190673504737968</v>
      </c>
      <c r="F32" s="16">
        <v>0</v>
      </c>
      <c r="G32" s="17" t="e">
        <f>SUM(F32/F37)</f>
        <v>#DIV/0!</v>
      </c>
      <c r="H32" s="16">
        <v>0</v>
      </c>
      <c r="I32" s="17" t="e">
        <f>SUM(H32/H37)</f>
        <v>#DIV/0!</v>
      </c>
      <c r="J32" s="16">
        <v>0</v>
      </c>
      <c r="K32" s="17" t="e">
        <f>SUM(J32/J37)</f>
        <v>#DIV/0!</v>
      </c>
      <c r="L32" s="16">
        <v>0</v>
      </c>
      <c r="M32" s="17" t="e">
        <f>SUM(L32/L37)</f>
        <v>#DIV/0!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161.25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'[1]JAN 08'!$AX32</f>
        <v>57.5</v>
      </c>
      <c r="E33" s="17">
        <f>SUM(D33/D37)</f>
        <v>0.07811703970383452</v>
      </c>
      <c r="F33" s="16">
        <v>0</v>
      </c>
      <c r="G33" s="17" t="e">
        <f>SUM(F33/F37)</f>
        <v>#DIV/0!</v>
      </c>
      <c r="H33" s="16">
        <v>0</v>
      </c>
      <c r="I33" s="17" t="e">
        <f>SUM(H33/H37)</f>
        <v>#DIV/0!</v>
      </c>
      <c r="J33" s="16">
        <v>0</v>
      </c>
      <c r="K33" s="17" t="e">
        <f>SUM(J33/J37)</f>
        <v>#DIV/0!</v>
      </c>
      <c r="L33" s="16">
        <v>0</v>
      </c>
      <c r="M33" s="17" t="e">
        <f>SUM(L33/L37)</f>
        <v>#DIV/0!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57.5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>
        <v>0</v>
      </c>
      <c r="G34" s="17"/>
      <c r="H34" s="16">
        <v>0</v>
      </c>
      <c r="I34" s="17" t="s">
        <v>0</v>
      </c>
      <c r="J34" s="16">
        <v>0</v>
      </c>
      <c r="K34" s="17"/>
      <c r="L34" s="16">
        <v>0</v>
      </c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'[1]JAN 08'!$AX34</f>
        <v>7.875</v>
      </c>
      <c r="E35" s="17">
        <f>SUM(D35/D37)</f>
        <v>0.010698638046394728</v>
      </c>
      <c r="F35" s="16">
        <v>0</v>
      </c>
      <c r="G35" s="17" t="e">
        <f>SUM(F35/F37)</f>
        <v>#DIV/0!</v>
      </c>
      <c r="H35" s="16">
        <v>0</v>
      </c>
      <c r="I35" s="17" t="e">
        <f>SUM(H35/H37)</f>
        <v>#DIV/0!</v>
      </c>
      <c r="J35" s="16">
        <v>0</v>
      </c>
      <c r="K35" s="17" t="e">
        <f>SUM(J35/J37)</f>
        <v>#DIV/0!</v>
      </c>
      <c r="L35" s="16">
        <v>0</v>
      </c>
      <c r="M35" s="17" t="e">
        <f>SUM(L35/L37)</f>
        <v>#DIV/0!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7.875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>
        <v>0</v>
      </c>
      <c r="I36" s="17"/>
      <c r="J36" s="16">
        <v>0</v>
      </c>
      <c r="K36" s="17"/>
      <c r="L36" s="16">
        <v>0</v>
      </c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>
        <f>SUM(D36+F36+H36+J36+L36+N36+R36+T36+V36+X36+Z36+AB36)</f>
        <v>0</v>
      </c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736.075</v>
      </c>
      <c r="E37" s="67">
        <f>SUM(E5:E36)-E39</f>
        <v>0.917664515726216</v>
      </c>
      <c r="F37" s="22">
        <f>SUM(F5:F36)</f>
        <v>0</v>
      </c>
      <c r="G37" s="67">
        <f>'2008 WO chip'!G37</f>
        <v>0.9663413340851096</v>
      </c>
      <c r="H37" s="22">
        <v>0</v>
      </c>
      <c r="I37" s="67">
        <f>'2008 WO chip'!I37</f>
        <v>0.952390701529903</v>
      </c>
      <c r="J37" s="22">
        <v>0</v>
      </c>
      <c r="K37" s="67">
        <f>'2008 WO chip'!K37</f>
        <v>0.9558713678010939</v>
      </c>
      <c r="L37" s="22">
        <f>SUM(L5:L36)</f>
        <v>0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16">
        <f>SUM(D37+F37+H37+J37+L37+N37+R37+T37+V37+X37+Z37+AB37)</f>
        <v>736.075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'[1]JAN 08'!$AX$36-'[2]WILLETS TOTALS'!$D$27-'[2]SLR'!$D$37</f>
        <v>60.60509158682547</v>
      </c>
      <c r="E39" s="17">
        <f>D39/$D37</f>
        <v>0.08233548427378388</v>
      </c>
      <c r="F39" s="16">
        <v>0</v>
      </c>
      <c r="G39" s="17" t="e">
        <f>SUM(F39/F37)</f>
        <v>#DIV/0!</v>
      </c>
      <c r="H39" s="16">
        <v>0</v>
      </c>
      <c r="I39" s="17" t="e">
        <f>SUM(H39/H37)</f>
        <v>#DIV/0!</v>
      </c>
      <c r="J39" s="16">
        <v>0</v>
      </c>
      <c r="K39" s="17" t="e">
        <f>SUM(J39/J37)</f>
        <v>#DIV/0!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60.60509158682547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0.34817730214183584</v>
      </c>
      <c r="F44" s="16">
        <v>0</v>
      </c>
      <c r="G44" s="17" t="e">
        <f>SUM(F44/F52)</f>
        <v>#DIV/0!</v>
      </c>
      <c r="H44" s="16">
        <v>0</v>
      </c>
      <c r="I44" s="17" t="e">
        <f>SUM(H44/H52)</f>
        <v>#DIV/0!</v>
      </c>
      <c r="J44" s="16">
        <v>0</v>
      </c>
      <c r="K44" s="17" t="e">
        <f>SUM(J44/J52)</f>
        <v>#DIV/0!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472.4000000000001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0.1412609266056398</v>
      </c>
      <c r="F45" s="16">
        <v>0</v>
      </c>
      <c r="G45" s="17" t="e">
        <f>SUM(F45/F52)</f>
        <v>#DIV/0!</v>
      </c>
      <c r="H45" s="16">
        <v>0</v>
      </c>
      <c r="I45" s="17" t="e">
        <f>SUM(H45/H52)</f>
        <v>#DIV/0!</v>
      </c>
      <c r="J45" s="16">
        <v>0</v>
      </c>
      <c r="K45" s="17" t="e">
        <f>SUM(J45/J52)</f>
        <v>#DIV/0!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191.66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0.2651056177125252</v>
      </c>
      <c r="F46" s="16">
        <v>0</v>
      </c>
      <c r="G46" s="52" t="e">
        <f>SUM(F46/F52)</f>
        <v>#DIV/0!</v>
      </c>
      <c r="H46" s="16">
        <v>0</v>
      </c>
      <c r="I46" s="52" t="e">
        <f>SUM(H46/H52)</f>
        <v>#DIV/0!</v>
      </c>
      <c r="J46" s="16">
        <v>0</v>
      </c>
      <c r="K46" s="52" t="e">
        <f>SUM(J46/J52)</f>
        <v>#DIV/0!</v>
      </c>
      <c r="L46" s="16">
        <v>0</v>
      </c>
      <c r="M46" s="52" t="e">
        <f>SUM(L46/L52)</f>
        <v>#DIV/0!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359.69000000000005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0.05773964828490986</v>
      </c>
      <c r="F47" s="16">
        <v>0</v>
      </c>
      <c r="G47" s="17" t="e">
        <f>SUM(F47/F52)</f>
        <v>#DIV/0!</v>
      </c>
      <c r="H47" s="16">
        <v>0</v>
      </c>
      <c r="I47" s="17" t="e">
        <f>SUM(H47/H52)</f>
        <v>#DIV/0!</v>
      </c>
      <c r="J47" s="16">
        <v>0</v>
      </c>
      <c r="K47" s="17" t="e">
        <f>SUM(J47/J52)</f>
        <v>#DIV/0!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78.34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0.007399873229263401</v>
      </c>
      <c r="F48" s="16">
        <v>0</v>
      </c>
      <c r="G48" s="17" t="e">
        <f>SUM(F48/F52)</f>
        <v>#DIV/0!</v>
      </c>
      <c r="H48" s="16">
        <v>0</v>
      </c>
      <c r="I48" s="17" t="e">
        <f>SUM(H48/H52)</f>
        <v>#DIV/0!</v>
      </c>
      <c r="J48" s="16">
        <v>0</v>
      </c>
      <c r="K48" s="17" t="e">
        <f>SUM(J48/J52)</f>
        <v>#DIV/0!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10.04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>
        <v>0</v>
      </c>
      <c r="G49" s="52"/>
      <c r="H49" s="16">
        <v>0</v>
      </c>
      <c r="I49" s="52"/>
      <c r="J49" s="16">
        <v>0</v>
      </c>
      <c r="K49" s="52"/>
      <c r="L49" s="16">
        <v>0</v>
      </c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>
        <f t="shared" si="0"/>
        <v>0</v>
      </c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>
        <v>244.65</v>
      </c>
      <c r="E50" s="68"/>
      <c r="F50" s="16">
        <v>0</v>
      </c>
      <c r="G50" s="68"/>
      <c r="H50" s="16">
        <v>0</v>
      </c>
      <c r="I50" s="68"/>
      <c r="J50" s="16">
        <v>0</v>
      </c>
      <c r="K50" s="68"/>
      <c r="L50" s="16">
        <v>0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244.65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1356.7800000000002</v>
      </c>
      <c r="E52" s="58"/>
      <c r="F52" s="16">
        <f>SUM(F44:F50)</f>
        <v>0</v>
      </c>
      <c r="G52" s="58"/>
      <c r="H52" s="16">
        <f>SUM(H44:H51)</f>
        <v>0</v>
      </c>
      <c r="I52" s="58"/>
      <c r="J52" s="16">
        <f>SUM(J44:J51)</f>
        <v>0</v>
      </c>
      <c r="K52" s="58"/>
      <c r="L52" s="16">
        <f>SUM(L44:L51)</f>
        <v>0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2092.8550000000005</v>
      </c>
      <c r="E54" s="23"/>
      <c r="F54" s="22">
        <f>F37+F52</f>
        <v>0</v>
      </c>
      <c r="G54" s="23"/>
      <c r="H54" s="22">
        <f>H37+H52</f>
        <v>0</v>
      </c>
      <c r="I54" s="23"/>
      <c r="J54" s="22">
        <f>J37+J52</f>
        <v>0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11878.245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0.02895809388936427</v>
      </c>
      <c r="E55" s="46"/>
      <c r="F55" s="27" t="e">
        <f>F39/F54</f>
        <v>#DIV/0!</v>
      </c>
      <c r="G55" s="28" t="s">
        <v>0</v>
      </c>
      <c r="H55" s="27" t="e">
        <f>H39/H54</f>
        <v>#DIV/0!</v>
      </c>
      <c r="I55" s="28"/>
      <c r="J55" s="27" t="e">
        <f>J39/J54</f>
        <v>#DIV/0!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47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2" horizontalDpi="600" verticalDpi="600" orientation="landscape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A40">
      <selection activeCell="B16" sqref="B16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hidden="1" customWidth="1"/>
    <col min="7" max="7" width="10.00390625" style="0" hidden="1" customWidth="1"/>
    <col min="8" max="8" width="9.28125" style="0" hidden="1" customWidth="1"/>
    <col min="9" max="10" width="9.421875" style="0" hidden="1" customWidth="1"/>
    <col min="11" max="11" width="9.140625" style="0" hidden="1" customWidth="1"/>
    <col min="12" max="12" width="9.140625" style="66" hidden="1" customWidth="1"/>
    <col min="13" max="13" width="9.28125" style="0" hidden="1" customWidth="1"/>
    <col min="14" max="14" width="10.140625" style="66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66" hidden="1" customWidth="1"/>
    <col min="29" max="29" width="9.140625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 t="s">
        <v>49</v>
      </c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48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'[1]JAN 08'!$AX4</f>
        <v>136.32</v>
      </c>
      <c r="E5" s="17">
        <f>SUM(D5/D37)</f>
        <v>0.18519851917263863</v>
      </c>
      <c r="F5" s="16">
        <v>0</v>
      </c>
      <c r="G5" s="17" t="e">
        <f>SUM(F5/F37)</f>
        <v>#DIV/0!</v>
      </c>
      <c r="H5" s="16">
        <v>0</v>
      </c>
      <c r="I5" s="17" t="e">
        <f>SUM(H5/H37)</f>
        <v>#DIV/0!</v>
      </c>
      <c r="J5" s="16">
        <v>0</v>
      </c>
      <c r="K5" s="17" t="e">
        <f>SUM(J5/J37)</f>
        <v>#DIV/0!</v>
      </c>
      <c r="L5" s="16">
        <v>0</v>
      </c>
      <c r="M5" s="17" t="e">
        <f>SUM(L5/L37)</f>
        <v>#DIV/0!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136.32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>
        <v>0</v>
      </c>
      <c r="G6" s="17"/>
      <c r="H6" s="16">
        <v>0</v>
      </c>
      <c r="I6" s="17"/>
      <c r="J6" s="16">
        <v>0</v>
      </c>
      <c r="K6" s="35"/>
      <c r="L6" s="16">
        <v>0</v>
      </c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'[1]JAN 08'!$AX6</f>
        <v>3.08</v>
      </c>
      <c r="E7" s="17">
        <f>SUM(D7/D37)</f>
        <v>0.004184356213701049</v>
      </c>
      <c r="F7" s="16">
        <v>0</v>
      </c>
      <c r="G7" s="17" t="e">
        <f>(F7/F37)</f>
        <v>#DIV/0!</v>
      </c>
      <c r="H7" s="16">
        <v>0</v>
      </c>
      <c r="I7" s="17" t="e">
        <f>SUM(H7/H37)</f>
        <v>#DIV/0!</v>
      </c>
      <c r="J7" s="16">
        <v>0</v>
      </c>
      <c r="K7" s="17" t="e">
        <f>SUM(J7/J37)</f>
        <v>#DIV/0!</v>
      </c>
      <c r="L7" s="16">
        <v>0</v>
      </c>
      <c r="M7" s="17" t="e">
        <f>SUM(L7/L37)</f>
        <v>#DIV/0!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3.08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>
        <v>0</v>
      </c>
      <c r="G8" s="17"/>
      <c r="H8" s="16">
        <v>0</v>
      </c>
      <c r="I8" s="17"/>
      <c r="J8" s="16">
        <v>0</v>
      </c>
      <c r="K8" s="17"/>
      <c r="L8" s="16">
        <v>0</v>
      </c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'[1]JAN 08'!$AX8</f>
        <v>82.88</v>
      </c>
      <c r="E9" s="17">
        <f>SUM(D9/D37)</f>
        <v>0.11259722175050095</v>
      </c>
      <c r="F9" s="16">
        <v>0</v>
      </c>
      <c r="G9" s="17" t="e">
        <f>SUM(F9/F37)</f>
        <v>#DIV/0!</v>
      </c>
      <c r="H9" s="16">
        <v>0</v>
      </c>
      <c r="I9" s="17" t="e">
        <f>SUM(H9/H37)</f>
        <v>#DIV/0!</v>
      </c>
      <c r="J9" s="16">
        <v>0</v>
      </c>
      <c r="K9" s="17" t="e">
        <f>SUM(J9/J37)</f>
        <v>#DIV/0!</v>
      </c>
      <c r="L9" s="16">
        <v>0</v>
      </c>
      <c r="M9" s="17" t="e">
        <f>SUM(L9/L37)</f>
        <v>#DIV/0!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82.88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>
        <v>0</v>
      </c>
      <c r="G10" s="17"/>
      <c r="H10" s="16">
        <v>0</v>
      </c>
      <c r="I10" s="17"/>
      <c r="J10" s="16">
        <v>0</v>
      </c>
      <c r="K10" s="17"/>
      <c r="L10" s="16">
        <v>0</v>
      </c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'[1]JAN 08'!$AX10</f>
        <v>214.65</v>
      </c>
      <c r="E11" s="17">
        <f>SUM(D11/D37)</f>
        <v>0.2916143056074449</v>
      </c>
      <c r="F11" s="16">
        <v>0</v>
      </c>
      <c r="G11" s="17" t="e">
        <f>SUM(F11/F37)</f>
        <v>#DIV/0!</v>
      </c>
      <c r="H11" s="16">
        <v>0</v>
      </c>
      <c r="I11" s="17" t="e">
        <f>SUM(H11/H37)</f>
        <v>#DIV/0!</v>
      </c>
      <c r="J11" s="16">
        <v>0</v>
      </c>
      <c r="K11" s="17" t="e">
        <f>SUM(J11/J37)</f>
        <v>#DIV/0!</v>
      </c>
      <c r="L11" s="16">
        <v>0</v>
      </c>
      <c r="M11" s="17" t="e">
        <f>SUM(L11/L37)</f>
        <v>#DIV/0!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214.65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>
        <v>0</v>
      </c>
      <c r="G12" s="17"/>
      <c r="H12" s="16">
        <v>0</v>
      </c>
      <c r="I12" s="17"/>
      <c r="J12" s="16">
        <v>0</v>
      </c>
      <c r="K12" s="17"/>
      <c r="L12" s="16">
        <v>0</v>
      </c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'[1]JAN 08'!$AX12</f>
        <v>0</v>
      </c>
      <c r="E13" s="17">
        <f>SUM(D13/D37)</f>
        <v>0</v>
      </c>
      <c r="F13" s="16">
        <v>0</v>
      </c>
      <c r="G13" s="17" t="e">
        <f>SUM(F13/F37)</f>
        <v>#DIV/0!</v>
      </c>
      <c r="H13" s="16">
        <v>0</v>
      </c>
      <c r="I13" s="17" t="e">
        <f>SUM(H13/H37)</f>
        <v>#DIV/0!</v>
      </c>
      <c r="J13" s="16">
        <v>0</v>
      </c>
      <c r="K13" s="17" t="e">
        <f>SUM(J13/J37)</f>
        <v>#DIV/0!</v>
      </c>
      <c r="L13" s="16">
        <v>0</v>
      </c>
      <c r="M13" s="17" t="e">
        <f>SUM(L13/L37)</f>
        <v>#DIV/0!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>
        <v>0</v>
      </c>
      <c r="G14" s="17"/>
      <c r="H14" s="16">
        <v>0</v>
      </c>
      <c r="I14" s="17"/>
      <c r="J14" s="16">
        <v>0</v>
      </c>
      <c r="K14" s="17"/>
      <c r="L14" s="16">
        <v>0</v>
      </c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'[1]JAN 08'!$AX14</f>
        <v>0</v>
      </c>
      <c r="E15" s="17">
        <f>SUM(D15/D37)</f>
        <v>0</v>
      </c>
      <c r="F15" s="16">
        <v>0</v>
      </c>
      <c r="G15" s="17" t="e">
        <f>SUM(F15/F37)</f>
        <v>#DIV/0!</v>
      </c>
      <c r="H15" s="16">
        <v>0</v>
      </c>
      <c r="I15" s="17" t="e">
        <f>SUM(H15/H37)</f>
        <v>#DIV/0!</v>
      </c>
      <c r="J15" s="16">
        <v>0</v>
      </c>
      <c r="K15" s="17" t="e">
        <f>SUM(J15/J37)</f>
        <v>#DIV/0!</v>
      </c>
      <c r="L15" s="16">
        <v>0</v>
      </c>
      <c r="M15" s="17" t="e">
        <f>SUM(L15/L37)</f>
        <v>#DIV/0!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0</v>
      </c>
      <c r="AE15" s="1"/>
      <c r="AF15" s="61" t="s">
        <v>0</v>
      </c>
    </row>
    <row r="16" spans="1:32" s="33" customFormat="1" ht="12.75">
      <c r="A16" s="12"/>
      <c r="B16" s="5"/>
      <c r="C16" s="15"/>
      <c r="D16" s="16"/>
      <c r="E16" s="17"/>
      <c r="F16" s="16">
        <v>0</v>
      </c>
      <c r="G16" s="17"/>
      <c r="H16" s="16">
        <v>0</v>
      </c>
      <c r="I16" s="17"/>
      <c r="J16" s="16">
        <v>0</v>
      </c>
      <c r="K16" s="17"/>
      <c r="L16" s="16">
        <v>0</v>
      </c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/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'[1]JAN 08'!$AX16</f>
        <v>13.3</v>
      </c>
      <c r="E17" s="17">
        <f>SUM(D17/D37)</f>
        <v>0.018068810922799987</v>
      </c>
      <c r="F17" s="16">
        <v>0</v>
      </c>
      <c r="G17" s="17" t="e">
        <f>SUM(F17/F37)</f>
        <v>#DIV/0!</v>
      </c>
      <c r="H17" s="16">
        <v>0</v>
      </c>
      <c r="I17" s="17" t="e">
        <f>SUM(H17/H37)</f>
        <v>#DIV/0!</v>
      </c>
      <c r="J17" s="16">
        <v>0</v>
      </c>
      <c r="K17" s="17" t="e">
        <f>SUM(J17/J37)</f>
        <v>#DIV/0!</v>
      </c>
      <c r="L17" s="16">
        <v>0</v>
      </c>
      <c r="M17" s="17" t="e">
        <f>SUM(L17/L37)</f>
        <v>#DIV/0!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13.3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>
        <v>0</v>
      </c>
      <c r="G18" s="17"/>
      <c r="H18" s="16">
        <v>0</v>
      </c>
      <c r="I18" s="17"/>
      <c r="J18" s="16">
        <v>0</v>
      </c>
      <c r="K18" s="17"/>
      <c r="L18" s="16">
        <v>0</v>
      </c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'[1]JAN 08'!$AX18</f>
        <v>16.74</v>
      </c>
      <c r="E19" s="17">
        <f>SUM(D19/D37)</f>
        <v>0.022742247732907648</v>
      </c>
      <c r="F19" s="16">
        <v>0</v>
      </c>
      <c r="G19" s="17" t="e">
        <f>SUM(F19/F37)</f>
        <v>#DIV/0!</v>
      </c>
      <c r="H19" s="16">
        <v>0</v>
      </c>
      <c r="I19" s="17" t="e">
        <f>SUM(H19/H37)</f>
        <v>#DIV/0!</v>
      </c>
      <c r="J19" s="16">
        <v>0</v>
      </c>
      <c r="K19" s="17" t="e">
        <f>SUM(J19/J37)</f>
        <v>#DIV/0!</v>
      </c>
      <c r="L19" s="16">
        <v>0</v>
      </c>
      <c r="M19" s="17" t="e">
        <f>SUM(L19/L37)</f>
        <v>#DIV/0!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16.74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>
        <v>0</v>
      </c>
      <c r="G20" s="17"/>
      <c r="H20" s="16">
        <v>0</v>
      </c>
      <c r="I20" s="17"/>
      <c r="J20" s="16">
        <v>0</v>
      </c>
      <c r="K20" s="17"/>
      <c r="L20" s="16">
        <v>0</v>
      </c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'[1]JAN 08'!$AX20</f>
        <v>6.58</v>
      </c>
      <c r="E21" s="17">
        <f>SUM(D21/D37)</f>
        <v>0.008939306456543152</v>
      </c>
      <c r="F21" s="16">
        <v>0</v>
      </c>
      <c r="G21" s="17" t="e">
        <f>SUM(F21/F37)</f>
        <v>#DIV/0!</v>
      </c>
      <c r="H21" s="16">
        <v>0</v>
      </c>
      <c r="I21" s="17" t="e">
        <f>SUM(H21/H37)</f>
        <v>#DIV/0!</v>
      </c>
      <c r="J21" s="16">
        <v>0</v>
      </c>
      <c r="K21" s="17" t="e">
        <f>SUM(J21/J37)</f>
        <v>#DIV/0!</v>
      </c>
      <c r="L21" s="16">
        <v>0</v>
      </c>
      <c r="M21" s="17" t="e">
        <f>SUM(L21/L37)</f>
        <v>#DIV/0!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6.58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>
        <v>0</v>
      </c>
      <c r="G22" s="17"/>
      <c r="H22" s="16">
        <v>0</v>
      </c>
      <c r="I22" s="17"/>
      <c r="J22" s="16">
        <v>0</v>
      </c>
      <c r="K22" s="17"/>
      <c r="L22" s="16">
        <v>0</v>
      </c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'[1]JAN 08'!$AX22</f>
        <v>15.9</v>
      </c>
      <c r="E23" s="17">
        <f>SUM(D23/D37)</f>
        <v>0.021601059674625545</v>
      </c>
      <c r="F23" s="16">
        <v>0</v>
      </c>
      <c r="G23" s="17" t="e">
        <f>SUM(F23/F37)</f>
        <v>#DIV/0!</v>
      </c>
      <c r="H23" s="16">
        <v>0</v>
      </c>
      <c r="I23" s="17" t="e">
        <f>SUM(H23/H37)</f>
        <v>#DIV/0!</v>
      </c>
      <c r="J23" s="16">
        <v>0</v>
      </c>
      <c r="K23" s="17" t="e">
        <f>SUM(J23/J37)</f>
        <v>#DIV/0!</v>
      </c>
      <c r="L23" s="16">
        <v>0</v>
      </c>
      <c r="M23" s="17" t="e">
        <f>SUM(L23/L37)</f>
        <v>#DIV/0!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15.9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>
        <v>0</v>
      </c>
      <c r="G24" s="17"/>
      <c r="H24" s="16">
        <v>0</v>
      </c>
      <c r="I24" s="17"/>
      <c r="J24" s="16">
        <v>0</v>
      </c>
      <c r="K24" s="17"/>
      <c r="L24" s="16">
        <v>0</v>
      </c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'[1]JAN 08'!$AX24</f>
        <v>6.5</v>
      </c>
      <c r="E25" s="17">
        <f>SUM(D25/D37)</f>
        <v>0.008830621879563903</v>
      </c>
      <c r="F25" s="16">
        <v>0</v>
      </c>
      <c r="G25" s="17" t="e">
        <f>SUM(F25/F37)</f>
        <v>#DIV/0!</v>
      </c>
      <c r="H25" s="16">
        <v>0</v>
      </c>
      <c r="I25" s="17" t="e">
        <f>SUM(H25/H37)</f>
        <v>#DIV/0!</v>
      </c>
      <c r="J25" s="16">
        <v>0</v>
      </c>
      <c r="K25" s="17" t="e">
        <f>SUM(J25/J37)</f>
        <v>#DIV/0!</v>
      </c>
      <c r="L25" s="16">
        <v>0</v>
      </c>
      <c r="M25" s="17" t="e">
        <f>SUM(L25/L37)</f>
        <v>#DIV/0!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6.5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>
        <v>0</v>
      </c>
      <c r="G26" s="17"/>
      <c r="H26" s="16">
        <v>0</v>
      </c>
      <c r="I26" s="17"/>
      <c r="J26" s="16">
        <v>0</v>
      </c>
      <c r="K26" s="17"/>
      <c r="L26" s="16">
        <v>0</v>
      </c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'[1]JAN 08'!$AX26</f>
        <v>5.2</v>
      </c>
      <c r="E27" s="17">
        <f>SUM(D27/D37)</f>
        <v>0.007064497503651122</v>
      </c>
      <c r="F27" s="16">
        <v>0</v>
      </c>
      <c r="G27" s="17" t="e">
        <f>SUM(F27/F37)</f>
        <v>#DIV/0!</v>
      </c>
      <c r="H27" s="16">
        <v>0</v>
      </c>
      <c r="I27" s="17" t="e">
        <f>SUM(H27/H37)</f>
        <v>#DIV/0!</v>
      </c>
      <c r="J27" s="16">
        <v>0</v>
      </c>
      <c r="K27" s="17" t="e">
        <f>SUM(J27/J37)</f>
        <v>#DIV/0!</v>
      </c>
      <c r="L27" s="16">
        <v>0</v>
      </c>
      <c r="M27" s="17" t="e">
        <f>SUM(L27/L37)</f>
        <v>#DIV/0!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5.2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>
        <v>0</v>
      </c>
      <c r="G28" s="17"/>
      <c r="H28" s="16">
        <v>0</v>
      </c>
      <c r="I28" s="17"/>
      <c r="J28" s="16">
        <v>0</v>
      </c>
      <c r="K28" s="17"/>
      <c r="L28" s="16">
        <v>0</v>
      </c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'[1]JAN 08'!$AX28</f>
        <v>8.3</v>
      </c>
      <c r="E29" s="17">
        <f>SUM(D29/D37)</f>
        <v>0.011276024861596984</v>
      </c>
      <c r="F29" s="16">
        <v>0</v>
      </c>
      <c r="G29" s="17" t="e">
        <f>SUM(F29/F37)</f>
        <v>#DIV/0!</v>
      </c>
      <c r="H29" s="16">
        <v>0</v>
      </c>
      <c r="I29" s="17" t="e">
        <f>SUM(H29/H37)</f>
        <v>#DIV/0!</v>
      </c>
      <c r="J29" s="16">
        <v>0</v>
      </c>
      <c r="K29" s="17" t="e">
        <f>SUM(J29/J37)</f>
        <v>#DIV/0!</v>
      </c>
      <c r="L29" s="16">
        <v>0</v>
      </c>
      <c r="M29" s="17" t="e">
        <f>SUM(L29/L37)</f>
        <v>#DIV/0!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8.3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>
        <v>0</v>
      </c>
      <c r="G30" s="17"/>
      <c r="H30" s="16">
        <v>0</v>
      </c>
      <c r="I30" s="17"/>
      <c r="J30" s="16">
        <v>0</v>
      </c>
      <c r="K30" s="17"/>
      <c r="L30" s="16">
        <v>0</v>
      </c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>
        <v>0</v>
      </c>
      <c r="G31" s="17"/>
      <c r="H31" s="16">
        <v>0</v>
      </c>
      <c r="I31" s="17"/>
      <c r="J31" s="16">
        <v>0</v>
      </c>
      <c r="K31" s="17"/>
      <c r="L31" s="16">
        <v>0</v>
      </c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'[1]JAN 08'!$AX31</f>
        <v>161.25</v>
      </c>
      <c r="E32" s="17">
        <f>SUM(D32/D37)</f>
        <v>0.2190673504737968</v>
      </c>
      <c r="F32" s="16">
        <v>0</v>
      </c>
      <c r="G32" s="17" t="e">
        <f>SUM(F32/F37)</f>
        <v>#DIV/0!</v>
      </c>
      <c r="H32" s="16">
        <v>0</v>
      </c>
      <c r="I32" s="17" t="e">
        <f>SUM(H32/H37)</f>
        <v>#DIV/0!</v>
      </c>
      <c r="J32" s="16">
        <v>0</v>
      </c>
      <c r="K32" s="17" t="e">
        <f>SUM(J32/J37)</f>
        <v>#DIV/0!</v>
      </c>
      <c r="L32" s="16">
        <v>0</v>
      </c>
      <c r="M32" s="17" t="e">
        <f>SUM(L32/L37)</f>
        <v>#DIV/0!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161.25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'[1]JAN 08'!$AX32</f>
        <v>57.5</v>
      </c>
      <c r="E33" s="17">
        <f>SUM(D33/D37)</f>
        <v>0.07811703970383452</v>
      </c>
      <c r="F33" s="16">
        <v>0</v>
      </c>
      <c r="G33" s="17" t="e">
        <f>SUM(F33/F37)</f>
        <v>#DIV/0!</v>
      </c>
      <c r="H33" s="16">
        <v>0</v>
      </c>
      <c r="I33" s="17" t="e">
        <f>SUM(H33/H37)</f>
        <v>#DIV/0!</v>
      </c>
      <c r="J33" s="16">
        <v>0</v>
      </c>
      <c r="K33" s="17" t="e">
        <f>SUM(J33/J37)</f>
        <v>#DIV/0!</v>
      </c>
      <c r="L33" s="16">
        <v>0</v>
      </c>
      <c r="M33" s="17" t="e">
        <f>SUM(L33/L37)</f>
        <v>#DIV/0!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57.5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>
        <v>0</v>
      </c>
      <c r="G34" s="17"/>
      <c r="H34" s="16">
        <v>0</v>
      </c>
      <c r="I34" s="17" t="s">
        <v>0</v>
      </c>
      <c r="J34" s="16">
        <v>0</v>
      </c>
      <c r="K34" s="17"/>
      <c r="L34" s="16">
        <v>0</v>
      </c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'[1]JAN 08'!$AX34</f>
        <v>7.875</v>
      </c>
      <c r="E35" s="17">
        <f>SUM(D35/D37)</f>
        <v>0.010698638046394728</v>
      </c>
      <c r="F35" s="16">
        <v>0</v>
      </c>
      <c r="G35" s="17" t="e">
        <f>SUM(F35/F37)</f>
        <v>#DIV/0!</v>
      </c>
      <c r="H35" s="16">
        <v>0</v>
      </c>
      <c r="I35" s="17" t="e">
        <f>SUM(H35/H37)</f>
        <v>#DIV/0!</v>
      </c>
      <c r="J35" s="16">
        <v>0</v>
      </c>
      <c r="K35" s="17" t="e">
        <f>SUM(J35/J37)</f>
        <v>#DIV/0!</v>
      </c>
      <c r="L35" s="16">
        <v>0</v>
      </c>
      <c r="M35" s="17" t="e">
        <f>SUM(L35/L37)</f>
        <v>#DIV/0!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7.875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>
        <v>0</v>
      </c>
      <c r="I36" s="17"/>
      <c r="J36" s="16">
        <v>0</v>
      </c>
      <c r="K36" s="17"/>
      <c r="L36" s="16">
        <v>0</v>
      </c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>
        <f>SUM(D36+F36+H36+J36+L36+N36+R36+T36+V36+X36+Z36+AB36)</f>
        <v>0</v>
      </c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736.075</v>
      </c>
      <c r="E37" s="67">
        <f>'2008 WO chip'!E37</f>
        <v>0.9373404900571117</v>
      </c>
      <c r="F37" s="22">
        <f>SUM(F5:F36)</f>
        <v>0</v>
      </c>
      <c r="G37" s="67">
        <f>'2008 WO chip'!G37</f>
        <v>0.9663413340851096</v>
      </c>
      <c r="H37" s="22">
        <v>0</v>
      </c>
      <c r="I37" s="67">
        <f>'2008 WO chip'!I37</f>
        <v>0.952390701529903</v>
      </c>
      <c r="J37" s="22">
        <v>0</v>
      </c>
      <c r="K37" s="67">
        <f>'2008 WO chip'!K37</f>
        <v>0.9558713678010939</v>
      </c>
      <c r="L37" s="22">
        <f>SUM(L5:L36)</f>
        <v>0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16">
        <f>SUM(D37+F37+H37+J37+L37+N37+R37+T37+V37+X37+Z37+AB37)</f>
        <v>736.075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'2008'!D39</f>
        <v>60.60509158682547</v>
      </c>
      <c r="E39" s="17">
        <f>D39/$D37</f>
        <v>0.08233548427378388</v>
      </c>
      <c r="F39" s="16">
        <v>0</v>
      </c>
      <c r="G39" s="17" t="e">
        <f>SUM(F39/F37)</f>
        <v>#DIV/0!</v>
      </c>
      <c r="H39" s="16">
        <v>0</v>
      </c>
      <c r="I39" s="17" t="e">
        <f>SUM(H39/H37)</f>
        <v>#DIV/0!</v>
      </c>
      <c r="J39" s="16">
        <v>0</v>
      </c>
      <c r="K39" s="17" t="e">
        <f>SUM(J39/J37)</f>
        <v>#DIV/0!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60.60509158682547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0.4247704854648288</v>
      </c>
      <c r="F44" s="16">
        <v>0</v>
      </c>
      <c r="G44" s="17" t="e">
        <f>SUM(F44/F52)</f>
        <v>#DIV/0!</v>
      </c>
      <c r="H44" s="16">
        <v>0</v>
      </c>
      <c r="I44" s="17" t="e">
        <f>SUM(H44/H52)</f>
        <v>#DIV/0!</v>
      </c>
      <c r="J44" s="16">
        <v>0</v>
      </c>
      <c r="K44" s="17" t="e">
        <f>SUM(J44/J52)</f>
        <v>#DIV/0!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472.4000000000001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0.1723359679174197</v>
      </c>
      <c r="F45" s="16">
        <v>0</v>
      </c>
      <c r="G45" s="17" t="e">
        <f>SUM(F45/F52)</f>
        <v>#DIV/0!</v>
      </c>
      <c r="H45" s="16">
        <v>0</v>
      </c>
      <c r="I45" s="17" t="e">
        <f>SUM(H45/H52)</f>
        <v>#DIV/0!</v>
      </c>
      <c r="J45" s="16">
        <v>0</v>
      </c>
      <c r="K45" s="17" t="e">
        <f>SUM(J45/J52)</f>
        <v>#DIV/0!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191.66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0.32342441980703696</v>
      </c>
      <c r="F46" s="16">
        <v>0</v>
      </c>
      <c r="G46" s="52" t="e">
        <f>SUM(F46/F52)</f>
        <v>#DIV/0!</v>
      </c>
      <c r="H46" s="16">
        <v>0</v>
      </c>
      <c r="I46" s="52" t="e">
        <f>SUM(H46/H52)</f>
        <v>#DIV/0!</v>
      </c>
      <c r="J46" s="16">
        <v>0</v>
      </c>
      <c r="K46" s="52" t="e">
        <f>SUM(J46/J52)</f>
        <v>#DIV/0!</v>
      </c>
      <c r="L46" s="16">
        <v>0</v>
      </c>
      <c r="M46" s="52" t="e">
        <f>SUM(L46/L52)</f>
        <v>#DIV/0!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359.69000000000005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0.0704414052314028</v>
      </c>
      <c r="F47" s="16">
        <v>0</v>
      </c>
      <c r="G47" s="17" t="e">
        <f>SUM(F47/F52)</f>
        <v>#DIV/0!</v>
      </c>
      <c r="H47" s="16">
        <v>0</v>
      </c>
      <c r="I47" s="17" t="e">
        <f>SUM(H47/H52)</f>
        <v>#DIV/0!</v>
      </c>
      <c r="J47" s="16">
        <v>0</v>
      </c>
      <c r="K47" s="17" t="e">
        <f>SUM(J47/J52)</f>
        <v>#DIV/0!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78.34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0.00902772157931177</v>
      </c>
      <c r="F48" s="16">
        <v>0</v>
      </c>
      <c r="G48" s="17" t="e">
        <f>SUM(F48/F52)</f>
        <v>#DIV/0!</v>
      </c>
      <c r="H48" s="16">
        <v>0</v>
      </c>
      <c r="I48" s="17" t="e">
        <f>SUM(H48/H52)</f>
        <v>#DIV/0!</v>
      </c>
      <c r="J48" s="16">
        <v>0</v>
      </c>
      <c r="K48" s="17" t="e">
        <f>SUM(J48/J52)</f>
        <v>#DIV/0!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10.04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>
        <v>0</v>
      </c>
      <c r="G49" s="52"/>
      <c r="H49" s="16">
        <v>0</v>
      </c>
      <c r="I49" s="52"/>
      <c r="J49" s="16">
        <v>0</v>
      </c>
      <c r="K49" s="52"/>
      <c r="L49" s="16">
        <v>0</v>
      </c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>
        <f t="shared" si="0"/>
        <v>0</v>
      </c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/>
      <c r="E50" s="68"/>
      <c r="F50" s="16">
        <v>0</v>
      </c>
      <c r="G50" s="68"/>
      <c r="H50" s="16">
        <v>0</v>
      </c>
      <c r="I50" s="68"/>
      <c r="J50" s="16">
        <v>0</v>
      </c>
      <c r="K50" s="68"/>
      <c r="L50" s="16">
        <v>0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0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1112.13</v>
      </c>
      <c r="E52" s="58"/>
      <c r="F52" s="16">
        <f>SUM(F44:F50)</f>
        <v>0</v>
      </c>
      <c r="G52" s="58"/>
      <c r="H52" s="16">
        <f>SUM(H44:H51)</f>
        <v>0</v>
      </c>
      <c r="I52" s="58"/>
      <c r="J52" s="16">
        <f>SUM(J44:J51)</f>
        <v>0</v>
      </c>
      <c r="K52" s="58"/>
      <c r="L52" s="16">
        <f>SUM(L44:L51)</f>
        <v>0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1848.2050000000002</v>
      </c>
      <c r="E54" s="23"/>
      <c r="F54" s="22">
        <f>F37+F52</f>
        <v>0</v>
      </c>
      <c r="G54" s="23"/>
      <c r="H54" s="22">
        <f>H37+H52</f>
        <v>0</v>
      </c>
      <c r="I54" s="23"/>
      <c r="J54" s="22">
        <f>J37+J52</f>
        <v>0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11878.245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0.03279132541402359</v>
      </c>
      <c r="E55" s="46"/>
      <c r="F55" s="27" t="e">
        <f>F39/F54</f>
        <v>#DIV/0!</v>
      </c>
      <c r="G55" s="28" t="s">
        <v>0</v>
      </c>
      <c r="H55" s="27" t="e">
        <f>H39/H54</f>
        <v>#DIV/0!</v>
      </c>
      <c r="I55" s="28"/>
      <c r="J55" s="27" t="e">
        <f>J39/J54</f>
        <v>#DIV/0!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47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/>
  <pageMargins left="0.5" right="0.25" top="0.5" bottom="0.5" header="0.5" footer="0.5"/>
  <pageSetup fitToWidth="2" fitToHeight="1" horizontalDpi="600" verticalDpi="600" orientation="landscape" scale="6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2008-02-08T23:55:33Z</cp:lastPrinted>
  <dcterms:created xsi:type="dcterms:W3CDTF">2005-08-08T20:55:58Z</dcterms:created>
  <dcterms:modified xsi:type="dcterms:W3CDTF">2008-02-12T21:39:44Z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