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RTS WASTE ACCEPT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<sst xmlns="http://schemas.openxmlformats.org/spreadsheetml/2006/main" count="50" uniqueCount="29">
  <si>
    <t>Jan-Mar</t>
  </si>
  <si>
    <t>Apr-June</t>
  </si>
  <si>
    <t>July-Sept</t>
  </si>
  <si>
    <t>Oct-Dec</t>
  </si>
  <si>
    <t>JURISDICTIONS</t>
  </si>
  <si>
    <t>MONTH:</t>
  </si>
  <si>
    <t>VALLEJO</t>
  </si>
  <si>
    <t>TOTAL:</t>
  </si>
  <si>
    <t xml:space="preserve"> </t>
  </si>
  <si>
    <t>SELF HAUL:</t>
  </si>
  <si>
    <t>VGS:</t>
  </si>
  <si>
    <t>NAPA CITY</t>
  </si>
  <si>
    <t>NGS:</t>
  </si>
  <si>
    <t>NAPA COUNTY</t>
  </si>
  <si>
    <t>NVDS:</t>
  </si>
  <si>
    <t>AMERICAN CANYON</t>
  </si>
  <si>
    <t>ACDS:</t>
  </si>
  <si>
    <t>AUTHORITY</t>
  </si>
  <si>
    <t>MEMBERS</t>
  </si>
  <si>
    <t>ONLY</t>
  </si>
  <si>
    <t>ALL FRANCHISES</t>
  </si>
  <si>
    <t>TOTAL OTHER SELF HAUL</t>
  </si>
  <si>
    <t>TOTAL</t>
  </si>
  <si>
    <t>ALL:</t>
  </si>
  <si>
    <t>FRANCHISE:</t>
  </si>
  <si>
    <t>NON-MEMBER SELF HAUL</t>
  </si>
  <si>
    <t>ALL WASTE</t>
  </si>
  <si>
    <t>ALL FRANCHISE</t>
  </si>
  <si>
    <t>ALL SELF HAUL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</si>
</sst>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0" fontId="0" fillId="0" borderId="1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0" fillId="0" borderId="2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40" fontId="0" fillId="0" borderId="3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40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19" applyNumberFormat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ont="1" applyBorder="1" applyAlignment="1">
      <alignment horizontal="center"/>
    </xf>
    <xf numFmtId="40" fontId="0" fillId="0" borderId="0" xfId="0" applyNumberFormat="1" applyFill="1" applyAlignment="1">
      <alignment horizontal="center"/>
    </xf>
    <xf numFmtId="40" fontId="0" fillId="0" borderId="0" xfId="0" applyNumberFormat="1" applyFill="1" applyBorder="1" applyAlignment="1">
      <alignment horizontal="center"/>
    </xf>
    <xf numFmtId="40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0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-shared\NVWMA\Excel\DRTS\DRTSton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Tons"/>
      <sheetName val="CalendarYearTons"/>
      <sheetName val="QuarterlyTons"/>
      <sheetName val="NVDS Rates"/>
      <sheetName val="MonthlyTons-DRTS"/>
    </sheetNames>
    <sheetDataSet>
      <sheetData sheetId="4">
        <row r="3">
          <cell r="BA3">
            <v>7545.87</v>
          </cell>
          <cell r="BB3">
            <v>10072.48</v>
          </cell>
          <cell r="BC3">
            <v>9222.43</v>
          </cell>
        </row>
        <row r="4">
          <cell r="BA4">
            <v>2723.79</v>
          </cell>
          <cell r="BB4">
            <v>4315.719999999999</v>
          </cell>
          <cell r="BC4">
            <v>3654.96</v>
          </cell>
        </row>
        <row r="5">
          <cell r="BA5">
            <v>4822.08</v>
          </cell>
          <cell r="BB5">
            <v>5756.76</v>
          </cell>
          <cell r="BC5">
            <v>5567.47</v>
          </cell>
        </row>
        <row r="6">
          <cell r="BA6">
            <v>6487.52</v>
          </cell>
          <cell r="BB6">
            <v>7933.28</v>
          </cell>
          <cell r="BC6">
            <v>7303.97</v>
          </cell>
        </row>
        <row r="7">
          <cell r="BA7">
            <v>2998.0700000000006</v>
          </cell>
          <cell r="BB7">
            <v>4080.6299999999997</v>
          </cell>
          <cell r="BC7">
            <v>3560.2000000000003</v>
          </cell>
        </row>
        <row r="8">
          <cell r="BA8">
            <v>3489.45</v>
          </cell>
          <cell r="BB8">
            <v>3852.65</v>
          </cell>
          <cell r="BC8">
            <v>3743.77</v>
          </cell>
        </row>
        <row r="9">
          <cell r="BA9">
            <v>1247.79</v>
          </cell>
          <cell r="BB9">
            <v>1731.59</v>
          </cell>
          <cell r="BC9">
            <v>1712.12</v>
          </cell>
        </row>
        <row r="10">
          <cell r="BA10">
            <v>174.94000000000005</v>
          </cell>
          <cell r="BB10">
            <v>292.29999999999995</v>
          </cell>
          <cell r="BC10">
            <v>221.6099999999999</v>
          </cell>
        </row>
        <row r="11">
          <cell r="BA11">
            <v>1072.85</v>
          </cell>
          <cell r="BB11">
            <v>1439.29</v>
          </cell>
          <cell r="BC11">
            <v>1490.51</v>
          </cell>
        </row>
        <row r="12">
          <cell r="BA12">
            <v>865.97</v>
          </cell>
          <cell r="BB12">
            <v>1371.56</v>
          </cell>
          <cell r="BC12">
            <v>1405.54</v>
          </cell>
        </row>
        <row r="13">
          <cell r="BA13">
            <v>430.52000000000004</v>
          </cell>
          <cell r="BB13">
            <v>765.01</v>
          </cell>
          <cell r="BC13">
            <v>831.9</v>
          </cell>
        </row>
        <row r="14">
          <cell r="BA14">
            <v>435.45</v>
          </cell>
          <cell r="BB14">
            <v>606.55</v>
          </cell>
          <cell r="BC14">
            <v>573.64</v>
          </cell>
        </row>
        <row r="15">
          <cell r="BA15">
            <v>16147.15</v>
          </cell>
          <cell r="BB15">
            <v>21108.91</v>
          </cell>
          <cell r="BC15">
            <v>19644.06</v>
          </cell>
        </row>
        <row r="16">
          <cell r="BA16">
            <v>6327.3200000000015</v>
          </cell>
          <cell r="BB16">
            <v>9453.659999999998</v>
          </cell>
          <cell r="BC16">
            <v>8268.67</v>
          </cell>
        </row>
        <row r="17">
          <cell r="BA17">
            <v>9819.83</v>
          </cell>
          <cell r="BB17">
            <v>11655.25</v>
          </cell>
          <cell r="BC17">
            <v>11375.39</v>
          </cell>
        </row>
        <row r="112">
          <cell r="BA112">
            <v>454.0999999999998</v>
          </cell>
          <cell r="BB112">
            <v>555.9399999999999</v>
          </cell>
          <cell r="BC112">
            <v>550.7800000000002</v>
          </cell>
        </row>
        <row r="113">
          <cell r="BA113">
            <v>16601.25</v>
          </cell>
          <cell r="BB113">
            <v>21664.85</v>
          </cell>
          <cell r="BC113">
            <v>20194.84</v>
          </cell>
        </row>
        <row r="114">
          <cell r="BA114">
            <v>6781.420000000001</v>
          </cell>
          <cell r="BB114">
            <v>10009.599999999999</v>
          </cell>
          <cell r="BC114">
            <v>8819.45</v>
          </cell>
        </row>
        <row r="115">
          <cell r="BA115">
            <v>9819.83</v>
          </cell>
          <cell r="BB115">
            <v>11655.25</v>
          </cell>
          <cell r="BC115">
            <v>11375.39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5" zoomScaleNormal="75" workbookViewId="0" topLeftCell="A10">
      <selection activeCell="G33" sqref="A1:G33"/>
    </sheetView>
  </sheetViews>
  <sheetFormatPr defaultColWidth="9.140625" defaultRowHeight="12.75"/>
  <cols>
    <col min="1" max="1" width="24.7109375" style="2" bestFit="1" customWidth="1"/>
    <col min="2" max="2" width="29.28125" style="2" bestFit="1" customWidth="1"/>
    <col min="3" max="6" width="11.57421875" style="3" bestFit="1" customWidth="1"/>
    <col min="7" max="7" width="12.28125" style="3" bestFit="1" customWidth="1"/>
    <col min="8" max="16384" width="9.140625" style="1" customWidth="1"/>
  </cols>
  <sheetData>
    <row r="1" spans="1:7" s="15" customFormat="1" ht="12.75">
      <c r="A1" s="2"/>
      <c r="B1" s="2"/>
      <c r="C1" s="12" t="s">
        <v>0</v>
      </c>
      <c r="D1" s="12" t="s">
        <v>1</v>
      </c>
      <c r="E1" s="12" t="s">
        <v>2</v>
      </c>
      <c r="F1" s="12" t="s">
        <v>3</v>
      </c>
      <c r="G1" s="12" t="s">
        <v>0</v>
      </c>
    </row>
    <row r="2" spans="1:7" s="15" customFormat="1" ht="12.75">
      <c r="A2" s="2" t="s">
        <v>4</v>
      </c>
      <c r="B2" s="2" t="s">
        <v>5</v>
      </c>
      <c r="C2" s="12">
        <v>2004</v>
      </c>
      <c r="D2" s="12">
        <v>2004</v>
      </c>
      <c r="E2" s="12">
        <v>2004</v>
      </c>
      <c r="F2" s="12">
        <v>2004</v>
      </c>
      <c r="G2" s="31">
        <v>2005</v>
      </c>
    </row>
    <row r="3" spans="1:7" ht="12.75">
      <c r="A3" s="13" t="s">
        <v>6</v>
      </c>
      <c r="B3" s="13" t="s">
        <v>7</v>
      </c>
      <c r="C3" s="4">
        <v>26387.63</v>
      </c>
      <c r="D3" s="4">
        <v>27956.38</v>
      </c>
      <c r="E3" s="4">
        <v>29315.68</v>
      </c>
      <c r="F3" s="4">
        <v>26827.93</v>
      </c>
      <c r="G3" s="7">
        <f>SUM('[1]MonthlyTons-DRTS'!BA3:BC3)</f>
        <v>26840.78</v>
      </c>
    </row>
    <row r="4" spans="1:7" ht="12.75">
      <c r="A4" s="14" t="s">
        <v>8</v>
      </c>
      <c r="B4" s="15" t="s">
        <v>9</v>
      </c>
      <c r="C4" s="5">
        <v>10505.79</v>
      </c>
      <c r="D4" s="5">
        <v>11363.91</v>
      </c>
      <c r="E4" s="5">
        <v>11904.75</v>
      </c>
      <c r="F4" s="5">
        <v>10436.66</v>
      </c>
      <c r="G4" s="27">
        <f>SUM('[1]MonthlyTons-DRTS'!BA4:BC4)</f>
        <v>10694.47</v>
      </c>
    </row>
    <row r="5" spans="1:7" ht="12.75">
      <c r="A5" s="16"/>
      <c r="B5" s="16" t="s">
        <v>10</v>
      </c>
      <c r="C5" s="6">
        <v>15881.84</v>
      </c>
      <c r="D5" s="6">
        <v>16592.47</v>
      </c>
      <c r="E5" s="6">
        <v>17410.93</v>
      </c>
      <c r="F5" s="6">
        <v>16391.27</v>
      </c>
      <c r="G5" s="6">
        <f>SUM('[1]MonthlyTons-DRTS'!BA5:BC5)</f>
        <v>16146.310000000001</v>
      </c>
    </row>
    <row r="6" spans="1:7" ht="12.75">
      <c r="A6" s="15" t="s">
        <v>11</v>
      </c>
      <c r="B6" s="15" t="s">
        <v>7</v>
      </c>
      <c r="C6" s="5">
        <v>22197.2</v>
      </c>
      <c r="D6" s="5">
        <v>22735.53</v>
      </c>
      <c r="E6" s="5">
        <v>24650.07</v>
      </c>
      <c r="F6" s="5">
        <v>21244.42</v>
      </c>
      <c r="G6" s="7">
        <f>SUM('[1]MonthlyTons-DRTS'!BA6:BC6)</f>
        <v>21724.77</v>
      </c>
    </row>
    <row r="7" spans="2:7" ht="12.75">
      <c r="B7" s="2" t="s">
        <v>9</v>
      </c>
      <c r="C7" s="7">
        <v>10699.09</v>
      </c>
      <c r="D7" s="7">
        <v>11610.39</v>
      </c>
      <c r="E7" s="7">
        <v>12670.78</v>
      </c>
      <c r="F7" s="7">
        <v>10195.11</v>
      </c>
      <c r="G7" s="27">
        <f>SUM('[1]MonthlyTons-DRTS'!BA7:BC7)</f>
        <v>10638.900000000001</v>
      </c>
    </row>
    <row r="8" spans="2:7" ht="12.75">
      <c r="B8" s="2" t="s">
        <v>12</v>
      </c>
      <c r="C8" s="7">
        <v>11498.11</v>
      </c>
      <c r="D8" s="7">
        <v>11125.14</v>
      </c>
      <c r="E8" s="7">
        <v>11979.29</v>
      </c>
      <c r="F8" s="7">
        <v>11049.31</v>
      </c>
      <c r="G8" s="6">
        <f>SUM('[1]MonthlyTons-DRTS'!BA8:BC8)</f>
        <v>11085.87</v>
      </c>
    </row>
    <row r="9" spans="1:7" ht="12.75">
      <c r="A9" s="13" t="s">
        <v>13</v>
      </c>
      <c r="B9" s="13" t="s">
        <v>7</v>
      </c>
      <c r="C9" s="4">
        <v>4416.88</v>
      </c>
      <c r="D9" s="4">
        <v>5187.1</v>
      </c>
      <c r="E9" s="4">
        <v>4874.79</v>
      </c>
      <c r="F9" s="4">
        <v>4792.65</v>
      </c>
      <c r="G9" s="5">
        <f>SUM('[1]MonthlyTons-DRTS'!BA9:BC9)</f>
        <v>4691.5</v>
      </c>
    </row>
    <row r="10" spans="1:7" ht="12.75">
      <c r="A10" s="15"/>
      <c r="B10" s="15" t="s">
        <v>9</v>
      </c>
      <c r="C10" s="5">
        <v>706.99</v>
      </c>
      <c r="D10" s="5">
        <v>712.69</v>
      </c>
      <c r="E10" s="5">
        <v>664.82</v>
      </c>
      <c r="F10" s="5">
        <v>568.28</v>
      </c>
      <c r="G10" s="28">
        <f>SUM('[1]MonthlyTons-DRTS'!BA10:BC10)</f>
        <v>688.8499999999999</v>
      </c>
    </row>
    <row r="11" spans="1:7" ht="12.75">
      <c r="A11" s="16"/>
      <c r="B11" s="16" t="s">
        <v>14</v>
      </c>
      <c r="C11" s="6">
        <v>3709.89</v>
      </c>
      <c r="D11" s="6">
        <v>4474.41</v>
      </c>
      <c r="E11" s="6">
        <v>4209.97</v>
      </c>
      <c r="F11" s="6">
        <v>4224.37</v>
      </c>
      <c r="G11" s="6">
        <f>SUM('[1]MonthlyTons-DRTS'!BA11:BC11)</f>
        <v>4002.6499999999996</v>
      </c>
    </row>
    <row r="12" spans="1:7" ht="12.75">
      <c r="A12" s="2" t="s">
        <v>15</v>
      </c>
      <c r="B12" s="2" t="s">
        <v>7</v>
      </c>
      <c r="C12" s="7">
        <v>2961.29</v>
      </c>
      <c r="D12" s="7">
        <v>3996.88</v>
      </c>
      <c r="E12" s="7">
        <v>4617.98</v>
      </c>
      <c r="F12" s="7">
        <v>4359.28</v>
      </c>
      <c r="G12" s="7">
        <f>SUM('[1]MonthlyTons-DRTS'!BA12:BC12)</f>
        <v>3643.0699999999997</v>
      </c>
    </row>
    <row r="13" spans="2:7" ht="12.75">
      <c r="B13" s="2" t="s">
        <v>9</v>
      </c>
      <c r="C13" s="7">
        <v>1594.08</v>
      </c>
      <c r="D13" s="7">
        <v>2153.53</v>
      </c>
      <c r="E13" s="7">
        <v>2023.98</v>
      </c>
      <c r="F13" s="7">
        <v>1489.18</v>
      </c>
      <c r="G13" s="27">
        <f>SUM('[1]MonthlyTons-DRTS'!BA13:BC13)</f>
        <v>2027.4299999999998</v>
      </c>
    </row>
    <row r="14" spans="2:7" ht="13.5" thickBot="1">
      <c r="B14" s="2" t="s">
        <v>16</v>
      </c>
      <c r="C14" s="7">
        <v>1367.21</v>
      </c>
      <c r="D14" s="7">
        <v>1843.35</v>
      </c>
      <c r="E14" s="7">
        <v>2594</v>
      </c>
      <c r="F14" s="7">
        <v>2870.1</v>
      </c>
      <c r="G14" s="7">
        <f>SUM('[1]MonthlyTons-DRTS'!BA14:BC14)</f>
        <v>1615.6399999999999</v>
      </c>
    </row>
    <row r="15" spans="1:7" ht="12.75">
      <c r="A15" s="17" t="s">
        <v>17</v>
      </c>
      <c r="B15" s="18" t="s">
        <v>7</v>
      </c>
      <c r="C15" s="8">
        <v>55963</v>
      </c>
      <c r="D15" s="8">
        <v>59875.89</v>
      </c>
      <c r="E15" s="8">
        <v>63458.52</v>
      </c>
      <c r="F15" s="8">
        <v>57224.28</v>
      </c>
      <c r="G15" s="8">
        <f>SUM('[1]MonthlyTons-DRTS'!BA15:BC15)</f>
        <v>56900.119999999995</v>
      </c>
    </row>
    <row r="16" spans="1:7" ht="12.75">
      <c r="A16" s="19" t="s">
        <v>18</v>
      </c>
      <c r="B16" s="2" t="s">
        <v>9</v>
      </c>
      <c r="C16" s="7">
        <v>23505.95</v>
      </c>
      <c r="D16" s="7">
        <v>25840.52</v>
      </c>
      <c r="E16" s="7">
        <v>27264.33</v>
      </c>
      <c r="F16" s="7">
        <v>22689.23</v>
      </c>
      <c r="G16" s="28">
        <f>SUM('[1]MonthlyTons-DRTS'!BA16:BC16)</f>
        <v>24049.65</v>
      </c>
    </row>
    <row r="17" spans="1:7" ht="12.75">
      <c r="A17" s="19" t="s">
        <v>19</v>
      </c>
      <c r="B17" s="2" t="s">
        <v>20</v>
      </c>
      <c r="C17" s="7">
        <v>32457.05</v>
      </c>
      <c r="D17" s="7">
        <v>34035.37</v>
      </c>
      <c r="E17" s="7">
        <v>36194.19</v>
      </c>
      <c r="F17" s="7">
        <v>34535.05</v>
      </c>
      <c r="G17" s="6">
        <f>SUM('[1]MonthlyTons-DRTS'!BA17:BC17)</f>
        <v>32850.47</v>
      </c>
    </row>
    <row r="18" spans="1:7" ht="12.75">
      <c r="A18" s="20" t="s">
        <v>21</v>
      </c>
      <c r="B18" s="20"/>
      <c r="C18" s="9">
        <v>1362.83</v>
      </c>
      <c r="D18" s="9">
        <v>1747.72</v>
      </c>
      <c r="E18" s="9">
        <v>1982.95</v>
      </c>
      <c r="F18" s="9">
        <v>1821.48</v>
      </c>
      <c r="G18" s="32">
        <f>SUM('[1]MonthlyTons-DRTS'!BA112:BC112)</f>
        <v>1560.82</v>
      </c>
    </row>
    <row r="19" spans="1:7" ht="12.75">
      <c r="A19" s="19" t="s">
        <v>22</v>
      </c>
      <c r="B19" s="2" t="s">
        <v>23</v>
      </c>
      <c r="C19" s="10">
        <v>57325.83</v>
      </c>
      <c r="D19" s="10">
        <v>61623.61</v>
      </c>
      <c r="E19" s="10">
        <v>65441.47</v>
      </c>
      <c r="F19" s="10">
        <v>65615.85</v>
      </c>
      <c r="G19" s="10">
        <f>SUM('[1]MonthlyTons-DRTS'!BA113:BC113)</f>
        <v>58460.94</v>
      </c>
    </row>
    <row r="20" spans="1:7" ht="12.75">
      <c r="A20" s="19" t="s">
        <v>22</v>
      </c>
      <c r="B20" s="2" t="s">
        <v>9</v>
      </c>
      <c r="C20" s="10">
        <v>24868.78</v>
      </c>
      <c r="D20" s="10">
        <v>27588.24</v>
      </c>
      <c r="E20" s="10">
        <v>29247.28</v>
      </c>
      <c r="F20" s="10">
        <v>29359.15</v>
      </c>
      <c r="G20" s="29">
        <f>SUM('[1]MonthlyTons-DRTS'!BA114:BC114)</f>
        <v>25610.47</v>
      </c>
    </row>
    <row r="21" spans="1:7" ht="12.75">
      <c r="A21" s="19" t="s">
        <v>22</v>
      </c>
      <c r="B21" s="2" t="s">
        <v>24</v>
      </c>
      <c r="C21" s="10">
        <v>32457.05</v>
      </c>
      <c r="D21" s="10">
        <v>34035.37</v>
      </c>
      <c r="E21" s="10">
        <v>36194.19</v>
      </c>
      <c r="F21" s="10">
        <v>36256.7</v>
      </c>
      <c r="G21" s="10">
        <f>SUM('[1]MonthlyTons-DRTS'!BA115:BC115)</f>
        <v>32850.47</v>
      </c>
    </row>
    <row r="23" spans="1:7" ht="12.75">
      <c r="A23" s="21"/>
      <c r="C23" s="12" t="s">
        <v>0</v>
      </c>
      <c r="D23" s="12" t="s">
        <v>1</v>
      </c>
      <c r="E23" s="12" t="s">
        <v>2</v>
      </c>
      <c r="F23" s="12" t="s">
        <v>3</v>
      </c>
      <c r="G23" s="12" t="str">
        <f>G1</f>
        <v>Jan-Mar</v>
      </c>
    </row>
    <row r="24" spans="2:7" ht="12.75">
      <c r="B24" s="23" t="s">
        <v>4</v>
      </c>
      <c r="C24" s="12">
        <v>2004</v>
      </c>
      <c r="D24" s="12">
        <v>2004</v>
      </c>
      <c r="E24" s="12">
        <v>2004</v>
      </c>
      <c r="F24" s="12">
        <v>2004</v>
      </c>
      <c r="G24" s="30">
        <f>G2</f>
        <v>2005</v>
      </c>
    </row>
    <row r="25" spans="1:7" ht="12.75">
      <c r="A25" s="22"/>
      <c r="B25" s="2" t="s">
        <v>6</v>
      </c>
      <c r="C25" s="11">
        <v>0.46030960214618794</v>
      </c>
      <c r="D25" s="11">
        <v>0.4536634578857032</v>
      </c>
      <c r="E25" s="11">
        <v>0.44796793226069037</v>
      </c>
      <c r="F25" s="11">
        <v>0.40886355964298254</v>
      </c>
      <c r="G25" s="24">
        <f>G3/G$19</f>
        <v>0.4591233052359404</v>
      </c>
    </row>
    <row r="26" spans="1:7" ht="12.75">
      <c r="A26" s="22"/>
      <c r="B26" s="2" t="s">
        <v>11</v>
      </c>
      <c r="C26" s="11">
        <v>0.3872111402486454</v>
      </c>
      <c r="D26" s="11">
        <v>0.3689418714677702</v>
      </c>
      <c r="E26" s="11">
        <v>0.37667353743734666</v>
      </c>
      <c r="F26" s="11">
        <v>0.3237696379761902</v>
      </c>
      <c r="G26" s="25">
        <f>G6/G$19</f>
        <v>0.3716117120251573</v>
      </c>
    </row>
    <row r="27" spans="1:7" ht="12.75">
      <c r="A27" s="22"/>
      <c r="B27" s="2" t="s">
        <v>13</v>
      </c>
      <c r="C27" s="11">
        <v>0.07704868817424886</v>
      </c>
      <c r="D27" s="11">
        <v>0.08417390672179056</v>
      </c>
      <c r="E27" s="11">
        <v>0.07449083891300119</v>
      </c>
      <c r="F27" s="11">
        <v>0.07304104115088045</v>
      </c>
      <c r="G27" s="25">
        <f>G9/G$19</f>
        <v>0.08025016361351699</v>
      </c>
    </row>
    <row r="28" spans="1:7" ht="12.75">
      <c r="A28" s="22"/>
      <c r="B28" s="2" t="s">
        <v>15</v>
      </c>
      <c r="C28" s="11">
        <v>0.05165716745836912</v>
      </c>
      <c r="D28" s="11">
        <v>0.06485955626423054</v>
      </c>
      <c r="E28" s="11">
        <v>0.07056656887444614</v>
      </c>
      <c r="F28" s="11">
        <v>0.06643638694004574</v>
      </c>
      <c r="G28" s="25">
        <f>G12/G$19</f>
        <v>0.06231630897484713</v>
      </c>
    </row>
    <row r="29" spans="1:7" ht="12.75">
      <c r="A29" s="22"/>
      <c r="B29" s="2" t="s">
        <v>25</v>
      </c>
      <c r="C29" s="11">
        <v>0.02377340197254885</v>
      </c>
      <c r="D29" s="11">
        <v>0.02836120766050545</v>
      </c>
      <c r="E29" s="11">
        <v>0.030301122514515638</v>
      </c>
      <c r="F29" s="11">
        <v>0.027759756217438314</v>
      </c>
      <c r="G29" s="26">
        <f>G18/G$19</f>
        <v>0.02669851015053812</v>
      </c>
    </row>
    <row r="30" spans="2:7" ht="12.75">
      <c r="B30" s="2" t="s">
        <v>26</v>
      </c>
      <c r="C30" s="11">
        <v>1</v>
      </c>
      <c r="D30" s="11">
        <v>1</v>
      </c>
      <c r="E30" s="11">
        <v>1</v>
      </c>
      <c r="F30" s="11">
        <v>0.8998703819275371</v>
      </c>
      <c r="G30" s="11">
        <f>SUM(G25:G29)</f>
        <v>0.9999999999999999</v>
      </c>
    </row>
    <row r="31" spans="3:7" ht="12.75">
      <c r="C31" s="11"/>
      <c r="D31" s="11"/>
      <c r="E31" s="11"/>
      <c r="F31" s="11"/>
      <c r="G31" s="11"/>
    </row>
    <row r="32" spans="2:7" ht="12.75">
      <c r="B32" s="2" t="s">
        <v>27</v>
      </c>
      <c r="C32" s="11">
        <v>0.5661854350822308</v>
      </c>
      <c r="D32" s="11">
        <v>0.5523105511020856</v>
      </c>
      <c r="E32" s="11">
        <v>0.5530772765342833</v>
      </c>
      <c r="F32" s="11">
        <v>0.5263217652442207</v>
      </c>
      <c r="G32" s="24">
        <f>G17/G$19</f>
        <v>0.5619216865141067</v>
      </c>
    </row>
    <row r="33" spans="2:7" ht="12.75">
      <c r="B33" s="2" t="s">
        <v>28</v>
      </c>
      <c r="C33" s="11">
        <v>0.4338145649177692</v>
      </c>
      <c r="D33" s="11">
        <v>0.4476894488979143</v>
      </c>
      <c r="E33" s="11">
        <v>0.4469227234657169</v>
      </c>
      <c r="F33" s="11">
        <v>0.44743990971693576</v>
      </c>
      <c r="G33" s="24">
        <f>G20/G$19</f>
        <v>0.4380783134858933</v>
      </c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</sheetData>
  <printOptions horizontalCentered="1"/>
  <pageMargins left="0.75" right="0.75" top="1" bottom="1" header="0.5" footer="0.5"/>
  <pageSetup fitToHeight="1" fitToWidth="1" horizontalDpi="300" verticalDpi="300" orientation="portrait" scale="81" r:id="rId1"/>
  <headerFooter alignWithMargins="0"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cp:lastPrinted>2005-04-28T22:23:11Z</cp:lastPrinted>
  <dcterms:created xsi:type="dcterms:W3CDTF">2005-04-28T22:07:31Z</dcterms:created>
  <dcterms:modified xsi:type="dcterms:W3CDTF">2005-04-28T22:44:45Z</dcterms:modified>
  <cp:category/>
  <cp:version/>
  <cp:contentType/>
  <cp:contentStatus/>
</cp:coreProperties>
</file>